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171" yWindow="0" windowWidth="15360" windowHeight="8655" tabRatio="480" activeTab="1"/>
  </bookViews>
  <sheets>
    <sheet name="BEYANNAME" sheetId="1" r:id="rId1"/>
    <sheet name="VERİLER" sheetId="2" r:id="rId2"/>
    <sheet name="YATIRIM" sheetId="3" state="hidden" r:id="rId3"/>
  </sheets>
  <externalReferences>
    <externalReference r:id="rId6"/>
  </externalReferences>
  <definedNames>
    <definedName name="_xlnm.Print_Area" localSheetId="0">'BEYANNAME'!$A$1:$CR$262</definedName>
    <definedName name="_xlnm.Print_Area" localSheetId="1">'VERİLER'!$A$1:$E$154</definedName>
    <definedName name="_xlnm.Print_Area" localSheetId="2">'YATIRIM'!$A$2:$E$33</definedName>
  </definedNames>
  <calcPr fullCalcOnLoad="1"/>
</workbook>
</file>

<file path=xl/sharedStrings.xml><?xml version="1.0" encoding="utf-8"?>
<sst xmlns="http://schemas.openxmlformats.org/spreadsheetml/2006/main" count="358" uniqueCount="346">
  <si>
    <t>50.</t>
  </si>
  <si>
    <t>52.</t>
  </si>
  <si>
    <t>İadesi Gereken Geçici Vergi</t>
  </si>
  <si>
    <t>51.</t>
  </si>
  <si>
    <t>53.</t>
  </si>
  <si>
    <t>Mahsup -1</t>
  </si>
  <si>
    <t>iade</t>
  </si>
  <si>
    <t>Mahsup -2</t>
  </si>
  <si>
    <t>Mahsup -3</t>
  </si>
  <si>
    <t>Hesaplanan V.</t>
  </si>
  <si>
    <t>1.</t>
  </si>
  <si>
    <t xml:space="preserve">VERGİ ÖNCESİ TİCARİ KÂR VEYA ZARAR               </t>
  </si>
  <si>
    <t>İNDİRİMLER   ( 2 + 3 )</t>
  </si>
  <si>
    <t>2.</t>
  </si>
  <si>
    <t xml:space="preserve">• Vergi anlaşması uyarınca vergi dışı gelirler </t>
  </si>
  <si>
    <t xml:space="preserve">• Malî açıdan gerekli olmayan gelir tahakkukları </t>
  </si>
  <si>
    <t>• VUK hükümlerine uygun olmayan reeskont iptalleri</t>
  </si>
  <si>
    <t xml:space="preserve">  olarak dikkate alınan SSK primlerinden, cari dönemde ödenenler</t>
  </si>
  <si>
    <t>3.</t>
  </si>
  <si>
    <t>PERSONELE VERİLECEK TEMETTÜ İKRAMİYESİ</t>
  </si>
  <si>
    <t>4.</t>
  </si>
  <si>
    <t>(Bu dönem gider veya maliyet yazılmış yani gelir tablosuna dahil edilmiş olanlar)</t>
  </si>
  <si>
    <t xml:space="preserve">• Kıdem tazminatı karşılığı </t>
  </si>
  <si>
    <t xml:space="preserve">• VUK hükümlerine uygun olmayan diğer karşılıklar </t>
  </si>
  <si>
    <t>• Ödenmemiş SSK primleri</t>
  </si>
  <si>
    <t xml:space="preserve">• Tahakkuk esasına aykırı olarak bu yıla dahil edilmiş giderler </t>
  </si>
  <si>
    <t>• Dönemsellik ilkesine aykırı olarak bu yıla dahil edilmiş giderler</t>
  </si>
  <si>
    <t xml:space="preserve">• Binek oto motorlu taşıt vergileri </t>
  </si>
  <si>
    <t>• Cezalar, gecikme zamları</t>
  </si>
  <si>
    <t>• İhmal edilen faiz tahakkukları</t>
  </si>
  <si>
    <t>5.</t>
  </si>
  <si>
    <t>6.</t>
  </si>
  <si>
    <t>7.</t>
  </si>
  <si>
    <t>8.</t>
  </si>
  <si>
    <t>9.</t>
  </si>
  <si>
    <t xml:space="preserve">İSTİSNALAR VE ZARAR MAHSUBU ÖNCESİNDEKİ MALİ KÂR </t>
  </si>
  <si>
    <t>10.</t>
  </si>
  <si>
    <t>11.</t>
  </si>
  <si>
    <t>12.</t>
  </si>
  <si>
    <t>13.</t>
  </si>
  <si>
    <t>14.</t>
  </si>
  <si>
    <t>15.</t>
  </si>
  <si>
    <t>16.</t>
  </si>
  <si>
    <t>GEÇMİŞ YIL ZARARLARININ MAHSUBU</t>
  </si>
  <si>
    <t>• Önceki dönemlerde, ödenmemiş olması nedeniyle KKEG</t>
  </si>
  <si>
    <t>İstisnadan Kaynaklanan Geçmiş Yıl Zararı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</si>
  <si>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</si>
  <si>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</si>
  <si>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</si>
  <si>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</si>
  <si>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</si>
  <si>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</si>
  <si>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</si>
  <si>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</si>
  <si>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</si>
  <si>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</si>
  <si>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</si>
  <si>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</si>
  <si>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18.</t>
  </si>
  <si>
    <t>29.</t>
  </si>
  <si>
    <t>Kullanılan Yatırım İndirimi</t>
  </si>
  <si>
    <t>Kalan Kar</t>
  </si>
  <si>
    <t>STOPAJ MATRAHI</t>
  </si>
  <si>
    <t>Kurumlar Vergisi Hesabına Dön</t>
  </si>
  <si>
    <t xml:space="preserve">YATIRIM İNDİRİMİ STOPAJ MATRAHI </t>
  </si>
  <si>
    <t>YATIRIM İNDİRİMİ HESABI</t>
  </si>
  <si>
    <t xml:space="preserve">BU DÖNEM KULLANILAN YATIRIM İNDİRİMİ  </t>
  </si>
  <si>
    <t>YATIRIM İNDİRİMİ UYGULANABİLİR KAZANÇ</t>
  </si>
  <si>
    <t>AKTİF TOPLAMI</t>
  </si>
  <si>
    <t>ÖDENMİŞ SERMAYE</t>
  </si>
  <si>
    <t>MADDİ DURAN VARLIKLAR</t>
  </si>
  <si>
    <t>MALİ DURAN VARLIKLAR</t>
  </si>
  <si>
    <t>STOKLAR</t>
  </si>
  <si>
    <t>NET SATIŞLAR</t>
  </si>
  <si>
    <t>SATIŞLARIN MALİYETİ</t>
  </si>
  <si>
    <t>FAALİYET GİDERLERİ</t>
  </si>
  <si>
    <t>FİNANSMAN GİDERLERİ</t>
  </si>
  <si>
    <t>AMORTİSMAN GİDERLERİ</t>
  </si>
  <si>
    <t>DİĞER FAALİYETLERDEN OLAĞAN GİDER VE ZARARLAR</t>
  </si>
  <si>
    <t>Safi Kurum Kazancının Türkiye Dışında Elde Edilen Kısmı</t>
  </si>
  <si>
    <t>31.</t>
  </si>
  <si>
    <t>32.</t>
  </si>
  <si>
    <t>MAHSUP EDİLECEK VERGİLER</t>
  </si>
  <si>
    <t>33.</t>
  </si>
  <si>
    <t>34.</t>
  </si>
  <si>
    <t>35.</t>
  </si>
  <si>
    <t>36.</t>
  </si>
  <si>
    <t>37.</t>
  </si>
  <si>
    <t>38.</t>
  </si>
  <si>
    <t>39.</t>
  </si>
  <si>
    <t>40.</t>
  </si>
  <si>
    <t>VERGİ KARŞILIĞI (KV ve Stopaj Toplamı)</t>
  </si>
  <si>
    <t>41.</t>
  </si>
  <si>
    <r>
      <t xml:space="preserve">Önceki yıllarda yapılan harcamalar nedeniyle </t>
    </r>
    <r>
      <rPr>
        <b/>
        <i/>
        <u val="single"/>
        <sz val="10"/>
        <rFont val="Arial"/>
        <family val="2"/>
      </rPr>
      <t>eski hükümlere</t>
    </r>
    <r>
      <rPr>
        <sz val="10"/>
        <rFont val="Arial"/>
        <family val="2"/>
      </rPr>
      <t xml:space="preserve"> göre hak kazanılan yatırım indiriminden bu döneme devreden yatırım indirimi (</t>
    </r>
    <r>
      <rPr>
        <b/>
        <i/>
        <u val="single"/>
        <sz val="10"/>
        <rFont val="Arial"/>
        <family val="2"/>
      </rPr>
      <t>Yeniden Değerleme oranında endekslenmiş</t>
    </r>
    <r>
      <rPr>
        <sz val="10"/>
        <rFont val="Arial"/>
        <family val="2"/>
      </rPr>
      <t>)</t>
    </r>
  </si>
  <si>
    <r>
      <t xml:space="preserve">Cari yılda </t>
    </r>
    <r>
      <rPr>
        <b/>
        <i/>
        <u val="single"/>
        <sz val="10"/>
        <rFont val="Arial"/>
        <family val="2"/>
      </rPr>
      <t>yeni hükümlere</t>
    </r>
    <r>
      <rPr>
        <sz val="10"/>
        <rFont val="Arial"/>
        <family val="2"/>
      </rPr>
      <t xml:space="preserve"> göre yapılan yatırım harcamalarından doğan </t>
    </r>
  </si>
  <si>
    <t>• Sair vergi dışı gelirler ve diğer indirimler</t>
  </si>
  <si>
    <t>En az 2 yıl süreyle aktifte yer alan taşınmazların ve/veya iştirak hisselerinin ,kurucu senetlerinin,</t>
  </si>
  <si>
    <r>
      <t xml:space="preserve">Tam mükellef kurumlardan elde edilen iştirak kazançları </t>
    </r>
    <r>
      <rPr>
        <b/>
        <sz val="10"/>
        <rFont val="Arial"/>
        <family val="2"/>
      </rPr>
      <t>(KVK Md:5/1-a)</t>
    </r>
  </si>
  <si>
    <r>
      <t>KVK'nun 5/1-c</t>
    </r>
    <r>
      <rPr>
        <sz val="10"/>
        <rFont val="Arial"/>
        <family val="2"/>
      </rPr>
      <t xml:space="preserve"> maddesinde belirtilen koşulları taşıyan tam mükellefiyete tabi anonim ortaklıkların,aktiflerinde </t>
    </r>
  </si>
  <si>
    <r>
      <t xml:space="preserve">KVK'nun 5/1-b </t>
    </r>
    <r>
      <rPr>
        <sz val="10"/>
        <rFont val="Arial"/>
        <family val="2"/>
      </rPr>
      <t>maddesinde belirtilen koşulları taşıyan yurtdışı iştirak kazançları</t>
    </r>
  </si>
  <si>
    <t xml:space="preserve">Eğitim ve öğretim kurumları ile rehabilitasyon merkezlerinin kuruluşlarından itibaren ilk 5 yılda </t>
  </si>
  <si>
    <r>
      <t>işletilmesinden doğan kazançlar</t>
    </r>
    <r>
      <rPr>
        <b/>
        <sz val="10"/>
        <rFont val="Arial"/>
        <family val="2"/>
      </rPr>
      <t xml:space="preserve"> (KVK Md.5/1-ı)</t>
    </r>
  </si>
  <si>
    <r>
      <t xml:space="preserve">Teknoloji geliştirme bölgelerinde elde edilen kazançlar </t>
    </r>
    <r>
      <rPr>
        <b/>
        <sz val="10"/>
        <rFont val="Arial"/>
        <family val="2"/>
      </rPr>
      <t>(4691 sayılı Kanun Geçici Md. 2)</t>
    </r>
  </si>
  <si>
    <r>
      <t xml:space="preserve">Önceki yıllarda yapılan harcamalar nedeniyle </t>
    </r>
    <r>
      <rPr>
        <b/>
        <i/>
        <u val="single"/>
        <sz val="10"/>
        <rFont val="Arial"/>
        <family val="2"/>
      </rPr>
      <t>yeni hükümlere</t>
    </r>
    <r>
      <rPr>
        <sz val="10"/>
        <rFont val="Arial"/>
        <family val="2"/>
      </rPr>
      <t xml:space="preserve"> göre hak kazanılan yatırım indiriminden bu döneme devreden yatırım indirimi (</t>
    </r>
    <r>
      <rPr>
        <b/>
        <i/>
        <u val="single"/>
        <sz val="10"/>
        <rFont val="Arial"/>
        <family val="2"/>
      </rPr>
      <t>ÜFE ile endekslenmiş</t>
    </r>
    <r>
      <rPr>
        <sz val="10"/>
        <rFont val="Arial"/>
        <family val="2"/>
      </rPr>
      <t>)</t>
    </r>
  </si>
  <si>
    <t xml:space="preserve">• İstisna kazançlara ilişkin giderler ve istisna kapsamındaki </t>
  </si>
  <si>
    <t>KULLANILAN YATIRIM İNDİRİMİ</t>
  </si>
  <si>
    <t>faaliyetlerden doğan zararlar</t>
  </si>
  <si>
    <t>Maliye İdaresi binde 5 götürü gider hakkının kullanılabilmesi için bu kapsamda kayda geçmiş belgelendirilemeyen</t>
  </si>
  <si>
    <t xml:space="preserve">giderlerin bulunması gerektiği görüşündedir. Danıştay ise belgelendirilemeyen gider olmasa dahi bu hakkın  </t>
  </si>
  <si>
    <t xml:space="preserve">götürü olarak kullanılabileceği görüşündedir.Bu program Maliye İdaresi görüşüne uygun olarak hazırlanmıştır. </t>
  </si>
  <si>
    <t>belirtilen koşulları taşıyan yurtdışı kazançlar</t>
  </si>
  <si>
    <r>
      <t>Yurtdışında bulunan işyerleri veya daimi temsilciler aracılığıyla elde edilen ve</t>
    </r>
    <r>
      <rPr>
        <b/>
        <sz val="10"/>
        <rFont val="Arial"/>
        <family val="2"/>
      </rPr>
      <t xml:space="preserve"> KVK'nın 5/1-g</t>
    </r>
    <r>
      <rPr>
        <sz val="10"/>
        <rFont val="Arial"/>
        <family val="2"/>
      </rPr>
      <t xml:space="preserve"> maddesinde </t>
    </r>
  </si>
  <si>
    <r>
      <t xml:space="preserve">• Bakanlar Kurulu tarafından yardım kararı alınan afetler ile ilgili bağışlar </t>
    </r>
    <r>
      <rPr>
        <b/>
        <sz val="10"/>
        <rFont val="Arial"/>
        <family val="2"/>
      </rPr>
      <t>(KVK Md. 10/1-e)</t>
    </r>
  </si>
  <si>
    <t>YATIRIM İNDİRİMİ</t>
  </si>
  <si>
    <t xml:space="preserve"> - Ödenmiş Olan Geçici Vergi</t>
  </si>
  <si>
    <t>(Kullanılan yatırım indiriminin eski hükümlerden kaynaklanan kısmı yani GVK'nun Geçici 61. maddesine göre stopaja tabi kısmı)</t>
  </si>
  <si>
    <t>a.</t>
  </si>
  <si>
    <t>b.</t>
  </si>
  <si>
    <t>c.</t>
  </si>
  <si>
    <t>d.</t>
  </si>
  <si>
    <t>Önceki Yıl Ayrılan Finansman Fonu</t>
  </si>
  <si>
    <r>
      <t>Yatırım fon ve ortaklıklarının kazançları</t>
    </r>
    <r>
      <rPr>
        <b/>
        <sz val="10"/>
        <rFont val="Arial"/>
        <family val="2"/>
      </rPr>
      <t xml:space="preserve"> (KVK Md. 5/1-d)</t>
    </r>
  </si>
  <si>
    <r>
      <t xml:space="preserve">• Kooperatiflerce ortaklarına dağıtılan risturnlar </t>
    </r>
    <r>
      <rPr>
        <b/>
        <sz val="10"/>
        <rFont val="Arial"/>
        <family val="2"/>
      </rPr>
      <t>(KVK 5/1-i)</t>
    </r>
  </si>
  <si>
    <t>42.</t>
  </si>
  <si>
    <t>43.</t>
  </si>
  <si>
    <t>44.</t>
  </si>
  <si>
    <t>45.</t>
  </si>
  <si>
    <t>46.</t>
  </si>
  <si>
    <t>47.</t>
  </si>
  <si>
    <t>48.</t>
  </si>
  <si>
    <t>49.</t>
  </si>
  <si>
    <t>KAR</t>
  </si>
  <si>
    <t>ZARAR</t>
  </si>
  <si>
    <t>KURUM 
KAZANCI</t>
  </si>
  <si>
    <t>Ticari Bilanço Kârı</t>
  </si>
  <si>
    <t>Ticari Bilanço Zararı</t>
  </si>
  <si>
    <t>İLAVELER</t>
  </si>
  <si>
    <t>Kanunen Kabul Edilmeyen Giderler</t>
  </si>
  <si>
    <t>ZARAR   OLSA   DAHİ   İNDİRİLECEK  İSTİSNA   VE    İNDİRİMLER</t>
  </si>
  <si>
    <t>Kazançlar</t>
  </si>
  <si>
    <t>Diğer İndirim ve İstisnalar</t>
  </si>
  <si>
    <t>Cari Yıla Ait Zarar,</t>
  </si>
  <si>
    <t>İstisnalar ve İndirimler Toplamı</t>
  </si>
  <si>
    <t>Diğer Geçmiş Yıl Zararı</t>
  </si>
  <si>
    <t>İstisnadan Kaynaklanan Geçmiş Yıl</t>
  </si>
  <si>
    <t>Zararı</t>
  </si>
  <si>
    <t xml:space="preserve">Mahsup Edilecek Toplam </t>
  </si>
  <si>
    <t>KAZANCIN BULUNMASI HALİNDE İNDİRİLECEK İSTİSNA VE 
İNDİRİMLER</t>
  </si>
  <si>
    <t>Yat. İndirimine esas tutaR</t>
  </si>
  <si>
    <t>kalan kar</t>
  </si>
  <si>
    <t>Diğer İndirimler</t>
  </si>
  <si>
    <t>GELECEK YILA DEVREDEN CARİ</t>
  </si>
  <si>
    <t>Safi Kurum Kazancının Türkiye Dışında</t>
  </si>
  <si>
    <t>Elde Edilen Kısmı</t>
  </si>
  <si>
    <t>MAHSUP EDİLECEK
VERGİLER</t>
  </si>
  <si>
    <t>Yabancı Ülkelerde Ödenen Vergilerden</t>
  </si>
  <si>
    <t>Yıl İçinde Kesinti Yoluyla Ödenen Vergiler</t>
  </si>
  <si>
    <t>Geçici Vergi</t>
  </si>
  <si>
    <t>MAHSUP EDİLECEK VERGİLER TOPLAMI</t>
  </si>
  <si>
    <t>ÖDENMESİ GEREKEN KURUMLAR</t>
  </si>
  <si>
    <t xml:space="preserve">İADESİ GEREKEN KURUMLAR VERGİSİ </t>
  </si>
  <si>
    <t xml:space="preserve">   TABLO 5                                            KAZANÇ VE MATRAH BİLDİRİMİ</t>
  </si>
  <si>
    <t>Yurtdışı İştirak Kazançları (K.V.K. Mad.5/1-b)</t>
  </si>
  <si>
    <t>İştirak Kazançları (K.V.K. Mad. 5/1-a)</t>
  </si>
  <si>
    <t>Tam Mükellef Anonim Şirketlerin Yurtdışı İştirak</t>
  </si>
  <si>
    <t>Hisseleri Satış Kazancı (K.V.K. Mad. 5/1-c)</t>
  </si>
  <si>
    <t>Emisyon Primi Kazancı (K.V.K. Mad. 5/1-ç)</t>
  </si>
  <si>
    <t>Y.Fon ve Ort.Portföy İşl. Kazancı (K.V.K. Mad.5/1-d)</t>
  </si>
  <si>
    <t>Taşınmaz ve İşt. His. İle Kurucu Sen.İnt.Sen. Ve R.Hakları</t>
  </si>
  <si>
    <t>Bank.veya TMSF'ye borçlu Durumda Olan Kurumların Taş.ve İşt.His.</t>
  </si>
  <si>
    <t>ile Kur.Sen.İnt.Sen.ve R. Hakları Sat.Kaz. (K.V.K.Mad.5/1-f)</t>
  </si>
  <si>
    <t>Y.Dışı Şube Kazançları (K.V.K. Mad.5/1-g)</t>
  </si>
  <si>
    <t>Y.dışı İnşaat ve Onarma İşlerinden Sağlanan Kazançlar</t>
  </si>
  <si>
    <t>(K.V.K. Mad.5/1-ı)</t>
  </si>
  <si>
    <t>(K.V.K. Mad.5/1-h)</t>
  </si>
  <si>
    <t>Eğ.Öğ.Kur. İle Rehabilitasyon Mrkz. Kazançları</t>
  </si>
  <si>
    <t>Serbest Bölgede Elde Edilen Kazançlar</t>
  </si>
  <si>
    <t>Teknoloji Geliştirme Bölgelerinde Elde Edilen</t>
  </si>
  <si>
    <t xml:space="preserve">Türk Ulusl.Gemi Sic.Kay.Gemi.İşl. Ve </t>
  </si>
  <si>
    <t>Devr.Sağlanan Kazançlar</t>
  </si>
  <si>
    <t>Diğer İndirimler ve istisnalar</t>
  </si>
  <si>
    <t>Kar ve İlaveler Toplamı (29+31+32)</t>
  </si>
  <si>
    <t xml:space="preserve"> izlenebilmesini sağlamaktır.)</t>
  </si>
  <si>
    <t>Risturnlar (K.V.K. Mad.5/1-i)</t>
  </si>
  <si>
    <t>AR-GE İndirimi (K.V.K. Mad.10/1-a) (*)</t>
  </si>
  <si>
    <t>Sponsorluk Harcamaları (K.V.K. Mad.10/1-b)</t>
  </si>
  <si>
    <t>Bağış ve Yardımlar (K.V.K. Mad.10/1-c)</t>
  </si>
  <si>
    <t>Eğitim ve Sağ.Tes.ile Yurt.İnş. İlişkin</t>
  </si>
  <si>
    <t>Bağış ve Yard. (K.V.K. Mad.10/1-ç)</t>
  </si>
  <si>
    <t>Kültür ve Turizm Amaçlı Bağış ve Yard.</t>
  </si>
  <si>
    <t>(K.V.K. Mad.10/1-d)</t>
  </si>
  <si>
    <t>B.K.K. Uyarınca Başbakanlık Aracılığıyla Yapılan</t>
  </si>
  <si>
    <t>Bağış ve Yardımlar (K.V.K. Mad.10/1-e)</t>
  </si>
  <si>
    <t xml:space="preserve">   TABLO 6                                           VERGİ BİLDİRİMİ</t>
  </si>
  <si>
    <t xml:space="preserve">Mahsup Edilecek Kısım </t>
  </si>
  <si>
    <t xml:space="preserve">   TABLO - 7                                           MALİ BİLGİLER</t>
  </si>
  <si>
    <t>TOPLAM KISA VADELİ ALACAKLAR</t>
  </si>
  <si>
    <t>TOPLAM KISA VADELİ BORÇLAR</t>
  </si>
  <si>
    <t>TOPLAM UZUN VADELİ BORÇLAR</t>
  </si>
  <si>
    <t>en az 2 yıl süre ile yer almış yurt dışı iştirak hisselerinin elden çıkarılmasından doğan kurum kazançları</t>
  </si>
  <si>
    <t xml:space="preserve">Takipteki banka borcuna veya TMSF borcuna karşılık olarak, taşınmaz, iştirak hisseleri, kurucu senetleri,  </t>
  </si>
  <si>
    <t>Kullanılan Vergi</t>
  </si>
  <si>
    <t>Kalan</t>
  </si>
  <si>
    <t>• Daha önce KKEG olarak dikkate alınmış konusu kalmayan karşılıklar</t>
  </si>
  <si>
    <t>VERGİYE TABİ OLMAYAN GELİRLER VE İNDİRİM UNSURLARI</t>
  </si>
  <si>
    <t>(Ana sözleşme hükmü veya Genel Kurul Kararı ile verilecek olan ve kapanan yıla gider yazılmamış bulunan ikramiye)</t>
  </si>
  <si>
    <t>• Örtülü sermaye faizleri ve kur farkları</t>
  </si>
  <si>
    <t xml:space="preserve">İhracat, yurt dışında inşaat, onarma, montaj ve taşımacılık </t>
  </si>
  <si>
    <t>faaliyetinden sağlanan döviz hasılatın (kur farkları hariç) binde beşi</t>
  </si>
  <si>
    <t>Kanunen kabul edilmeyen giderlerden indirilecek tutar (Binde 5 götürü gider hakkı)</t>
  </si>
  <si>
    <r>
      <t xml:space="preserve">Yurt dışı inşaat, onarım, montaj işleri ve teknik hizmetlerden sağlanan kazançlar </t>
    </r>
    <r>
      <rPr>
        <b/>
        <sz val="10"/>
        <rFont val="Arial"/>
        <family val="2"/>
      </rPr>
      <t>(KVK Md.5/1-h)</t>
    </r>
  </si>
  <si>
    <r>
      <t xml:space="preserve">Türk Uluslararası Gemi Siciline kayıtlı gemilerin işletilmesinden ve devrinden elde edilen kazançlar  </t>
    </r>
    <r>
      <rPr>
        <b/>
        <sz val="10"/>
        <rFont val="Arial"/>
        <family val="2"/>
      </rPr>
      <t>(4490 sayılı Kanun)</t>
    </r>
  </si>
  <si>
    <t>Geçmiş Yıl Zararları</t>
  </si>
  <si>
    <r>
      <t xml:space="preserve">• </t>
    </r>
    <r>
      <rPr>
        <sz val="10"/>
        <rFont val="Arial"/>
        <family val="2"/>
      </rPr>
      <t>Sponsorluk harcamaları</t>
    </r>
    <r>
      <rPr>
        <b/>
        <sz val="10"/>
        <rFont val="Arial"/>
        <family val="2"/>
      </rPr>
      <t xml:space="preserve"> (KVK Md. 10/1-b)</t>
    </r>
  </si>
  <si>
    <r>
      <t>•</t>
    </r>
    <r>
      <rPr>
        <sz val="10"/>
        <rFont val="Arial"/>
        <family val="2"/>
      </rPr>
      <t xml:space="preserve"> Genel bağış ve yardımlar</t>
    </r>
    <r>
      <rPr>
        <b/>
        <sz val="10"/>
        <rFont val="Arial"/>
        <family val="2"/>
      </rPr>
      <t xml:space="preserve">  (KVK Md. 10/1-c)</t>
    </r>
  </si>
  <si>
    <r>
      <t>•</t>
    </r>
    <r>
      <rPr>
        <sz val="10"/>
        <rFont val="Arial"/>
        <family val="2"/>
      </rPr>
      <t xml:space="preserve"> Eğitim ve sağ.tes. ile yurt dış. ilişkin bağış yard.</t>
    </r>
    <r>
      <rPr>
        <b/>
        <sz val="10"/>
        <rFont val="Arial"/>
        <family val="2"/>
      </rPr>
      <t xml:space="preserve"> (KVK Md. 10/1-ç)</t>
    </r>
  </si>
  <si>
    <r>
      <t>•</t>
    </r>
    <r>
      <rPr>
        <sz val="10"/>
        <rFont val="Arial"/>
        <family val="2"/>
      </rPr>
      <t xml:space="preserve"> Kültür ve turizm amaçlı bağış ve yard.</t>
    </r>
    <r>
      <rPr>
        <b/>
        <sz val="10"/>
        <rFont val="Arial"/>
        <family val="2"/>
      </rPr>
      <t xml:space="preserve"> (KVK Md. 10/1-d)</t>
    </r>
  </si>
  <si>
    <t>• Aktifleştirilen, gider yazılabilir nitelikteki kur farkları ve faizler</t>
  </si>
  <si>
    <r>
      <t xml:space="preserve">Serbest bölgeler istisnasına tabi kazançlar </t>
    </r>
    <r>
      <rPr>
        <b/>
        <sz val="10"/>
        <rFont val="Arial"/>
        <family val="2"/>
      </rPr>
      <t>(3218 Sayılı Kanun Geç. Md. 3/a)</t>
    </r>
  </si>
  <si>
    <t>KANUNEN KABUL EDİLMEYEN GİDERLER VE DİĞER İLAVELER</t>
  </si>
  <si>
    <t xml:space="preserve">• Örtülü kazançlar </t>
  </si>
  <si>
    <t>İLAVELER   (( 4 - 7) + 8 )</t>
  </si>
  <si>
    <t xml:space="preserve">  1 - ( 2 + 3) + (( 4 - 7) + 8 )</t>
  </si>
  <si>
    <t>Bu hasılatlarla ilgili olup, dönem içinde kanunen KKEG olarak kayda geçmiş belgesiz giderler</t>
  </si>
  <si>
    <t>• Belgesiz giderler ( 6'da belirtilenler dahil )</t>
  </si>
  <si>
    <t>Bu meblağ pozitif ise, zarar mahsubuna esas tutardır. Negatif ise, gelecek yıllara devreden zarardır.</t>
  </si>
  <si>
    <t xml:space="preserve"> - Yurt İçinde Kesinti Yoluyla Ödenen Vergiler </t>
  </si>
  <si>
    <t>• İndirimi kabul edilen ve edilmeyen tüm bağışlar</t>
  </si>
  <si>
    <t>• Kanunen kabul edilmeyen tazminatlar</t>
  </si>
  <si>
    <r>
      <t>(</t>
    </r>
    <r>
      <rPr>
        <i/>
        <sz val="9"/>
        <rFont val="Arial"/>
        <family val="2"/>
      </rPr>
      <t>5'i geçmemek üzere 6)</t>
    </r>
  </si>
  <si>
    <t>(Bu kazançların dağıtılmasında uygulanacak stopaj oranı hakkında KVK'nun 30/4. maddesine bakınız.)</t>
  </si>
  <si>
    <r>
      <t xml:space="preserve">KAZANÇ İSTİSNALARI </t>
    </r>
    <r>
      <rPr>
        <i/>
        <sz val="12"/>
        <rFont val="Arial"/>
        <family val="2"/>
      </rPr>
      <t xml:space="preserve"> (Zarar Olsa Dahi İndirilecek İstisnalar)</t>
    </r>
  </si>
  <si>
    <r>
      <t xml:space="preserve">• Emisyon primleri </t>
    </r>
    <r>
      <rPr>
        <i/>
        <sz val="10"/>
        <rFont val="Arial"/>
        <family val="2"/>
      </rPr>
      <t>(Bu primler yedek akçe niteliğinde olduğundan doğrudan bilançonun</t>
    </r>
  </si>
  <si>
    <r>
      <t xml:space="preserve">Önceki yıllarda yapılan harcamalar nedeniyle </t>
    </r>
    <r>
      <rPr>
        <b/>
        <i/>
        <sz val="10"/>
        <rFont val="Arial"/>
        <family val="2"/>
      </rPr>
      <t>yeni hükümlere</t>
    </r>
    <r>
      <rPr>
        <sz val="10"/>
        <rFont val="Arial"/>
        <family val="2"/>
      </rPr>
      <t xml:space="preserve"> (GVK mülga 19) göre hak kazanılan yatırım indiriminden bu döneme devreden yatırım indirimi (</t>
    </r>
    <r>
      <rPr>
        <b/>
        <i/>
        <sz val="10"/>
        <rFont val="Arial"/>
        <family val="2"/>
      </rPr>
      <t>ÜFE ile endekslenmiş</t>
    </r>
    <r>
      <rPr>
        <sz val="10"/>
        <rFont val="Arial"/>
        <family val="2"/>
      </rPr>
      <t>)</t>
    </r>
  </si>
  <si>
    <r>
      <t xml:space="preserve">Önceki yıllarda yapılan harcamalar nedeniyle </t>
    </r>
    <r>
      <rPr>
        <b/>
        <i/>
        <sz val="10"/>
        <rFont val="Arial"/>
        <family val="2"/>
      </rPr>
      <t>eski hükümlere</t>
    </r>
    <r>
      <rPr>
        <sz val="10"/>
        <rFont val="Arial"/>
        <family val="2"/>
      </rPr>
      <t xml:space="preserve"> göre (GVK mülga Ek 1-6) hak kazanılan yatırım indiriminden bu döneme devreden yatırım indirimi (</t>
    </r>
    <r>
      <rPr>
        <b/>
        <i/>
        <sz val="10"/>
        <rFont val="Arial"/>
        <family val="2"/>
      </rPr>
      <t>Yeniden değerleme oranında endekslenmiş</t>
    </r>
    <r>
      <rPr>
        <sz val="10"/>
        <rFont val="Arial"/>
        <family val="2"/>
      </rPr>
      <t>)</t>
    </r>
  </si>
  <si>
    <r>
      <t xml:space="preserve">Emisyon primi kazancı </t>
    </r>
    <r>
      <rPr>
        <b/>
        <sz val="10"/>
        <rFont val="Arial"/>
        <family val="2"/>
      </rPr>
      <t>(KVK Md:5/1-ç)</t>
    </r>
  </si>
  <si>
    <t xml:space="preserve">    %20'sini,  yatırım indirimi istisnasından faydalanıldığı durumlarda ise %30'unu geçiyorsa aşan kısım dikkate alınmaz.)</t>
  </si>
  <si>
    <r>
      <t xml:space="preserve">Gelecek Yıla Devreden Yurtdışında Ödenen Vergiler  </t>
    </r>
    <r>
      <rPr>
        <sz val="12"/>
        <rFont val="Arial"/>
        <family val="2"/>
      </rPr>
      <t>(</t>
    </r>
    <r>
      <rPr>
        <i/>
        <sz val="10"/>
        <rFont val="Arial"/>
        <family val="2"/>
      </rPr>
      <t>İzleyen üçüncü hesap dönemi sonuna kadar indirilebilir.</t>
    </r>
    <r>
      <rPr>
        <i/>
        <sz val="12"/>
        <rFont val="Arial"/>
        <family val="2"/>
      </rPr>
      <t>)</t>
    </r>
  </si>
  <si>
    <t xml:space="preserve">Mahsup en eski yıldan itibaren yapılır.Yurtdışı zararların mahsubu KVK'nun 9/b maddesindeki </t>
  </si>
  <si>
    <t xml:space="preserve">şartları sağlamak kaydıyla mümkündür. Devralınan kurumlara ilişkin zararlar, devir tarihi itibariyle </t>
  </si>
  <si>
    <t>devralınan kurumun devir tarihindeki özsermayesini  geçmemek ve devralınan kurumun</t>
  </si>
  <si>
    <t xml:space="preserve"> faaliyetlerini 5 yıl süre ile devam ettirmek koşuluyla indirilebilir.</t>
  </si>
  <si>
    <t xml:space="preserve">   kazançlarından cari dönemde kar payı olarak dağıtılan kısım</t>
  </si>
  <si>
    <t>• Önceki dönemde matraha eklenmiş bulunan kontrol edilen yabancı kurum (CFC)</t>
  </si>
  <si>
    <t>• Kontrol edilen yabancı kurum (CFC) kazançları (KVK Md.7)</t>
  </si>
  <si>
    <t xml:space="preserve">pasifine gider ve gelir tablosunda yer almaz. Burada gösterilmesinin amacı aşağıdaki 13 no.lu </t>
  </si>
  <si>
    <t>istisna satırını doldurulmak suretiyle  istisna uygulamasının beyanname üzerinde</t>
  </si>
  <si>
    <r>
      <t xml:space="preserve">DİĞER  İSTİSNA ve İNDİRİMLER </t>
    </r>
    <r>
      <rPr>
        <i/>
        <sz val="10"/>
        <rFont val="Arial"/>
        <family val="2"/>
      </rPr>
      <t>(Kazancın Bulunması Halinde Uygulanacak İstisna ve İndirimler)</t>
    </r>
  </si>
  <si>
    <t>intifa senetlerinin ve rüçhan haklarının  satışından doğan kazançların % 75'lik kısmı (KVK. Md.5/1-e)</t>
  </si>
  <si>
    <t>bu şekilde elde ettikleri değerleri satmalarından kaynaklanan kazancın % 75’i (KVK Md.5/1-f)</t>
  </si>
  <si>
    <t xml:space="preserve">intifa senetleri veya rüçhan haklarının banka veya fona devrinden doğan kazançların % 100’ü ile bankaların </t>
  </si>
  <si>
    <t>(Türk Lirası)</t>
  </si>
  <si>
    <t>(Kr)</t>
  </si>
  <si>
    <t>Stş. Kazancı (K.V.K. Mad.5/1-e)</t>
  </si>
  <si>
    <t>İşletmeden Çekilen Enflasyon Düzeltme Farkları</t>
  </si>
  <si>
    <t>İşletmeden Çekilen Enf.Düz.Farkları Üzerinden</t>
  </si>
  <si>
    <t>TOPLAM UZUN VADELİ ALACAKLAR</t>
  </si>
  <si>
    <t>GELECEK YILA DEVREDEN AR-GE İNDİRİMİ (K.V.K. Mad. 10/1-a)</t>
  </si>
  <si>
    <t>GELECEK YILA DEVREDEN AR-GE İNDİRİMİ (5746 s. Kanun Mad.3)</t>
  </si>
  <si>
    <t>AR-GE İndirimi (5746 s. Kanun Mad.3) (*)</t>
  </si>
  <si>
    <r>
      <t xml:space="preserve">• AR-GE İndirimi </t>
    </r>
    <r>
      <rPr>
        <b/>
        <sz val="10"/>
        <rFont val="Arial"/>
        <family val="2"/>
      </rPr>
      <t>(5746 sayılı Kanun Md.3)</t>
    </r>
  </si>
  <si>
    <t>54.</t>
  </si>
  <si>
    <t>55.</t>
  </si>
  <si>
    <t xml:space="preserve">İşletmeden Çekilen Enflasyon Düzeltme Farkları </t>
  </si>
  <si>
    <t>56.</t>
  </si>
  <si>
    <r>
      <t xml:space="preserve"> - Yabancı Ülkelerde Ödenen Vergilerden Mahsup Edilecek Kısım  </t>
    </r>
    <r>
      <rPr>
        <i/>
        <sz val="9"/>
        <rFont val="Arial"/>
        <family val="2"/>
      </rPr>
      <t>(</t>
    </r>
    <r>
      <rPr>
        <i/>
        <sz val="10"/>
        <rFont val="Arial"/>
        <family val="2"/>
      </rPr>
      <t>Yabancı ülkelerde uğranılan kesinti, kesintiye konu istihkakın</t>
    </r>
  </si>
  <si>
    <t>K.V.K.nın 32/A Mad. Kapsamında İndirimli Kurumlar Vergisine Tabi Matrah</t>
  </si>
  <si>
    <t>K.V.K.nın 32/A Mad. Kapsamında İndirimli Kurumlar Vergisi Oranı</t>
  </si>
  <si>
    <t>57.</t>
  </si>
  <si>
    <t>58.</t>
  </si>
  <si>
    <t>59.</t>
  </si>
  <si>
    <t>60.</t>
  </si>
  <si>
    <t>61.</t>
  </si>
  <si>
    <t>62.</t>
  </si>
  <si>
    <t>63.</t>
  </si>
  <si>
    <r>
      <t>Diğer İndirimler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(41</t>
    </r>
    <r>
      <rPr>
        <i/>
        <sz val="10"/>
        <rFont val="Arial"/>
        <family val="2"/>
      </rPr>
      <t xml:space="preserve"> no.lu satır pozitif ise bu indirim 41 no.lu satırdaki rakamla sınırlı olarak yapılabilir.</t>
    </r>
    <r>
      <rPr>
        <sz val="12"/>
        <rFont val="Arial"/>
        <family val="2"/>
      </rPr>
      <t>)</t>
    </r>
  </si>
  <si>
    <t>a</t>
  </si>
  <si>
    <t>b</t>
  </si>
  <si>
    <t>c</t>
  </si>
  <si>
    <t>İadesi Gereken Stopaj</t>
  </si>
  <si>
    <t>• Sair kanunen kabul edilmeyen giderler</t>
  </si>
  <si>
    <t xml:space="preserve">• VUK hükümlerine uygun olmayan reeskontlar </t>
  </si>
  <si>
    <t>Diğer İlaveler</t>
  </si>
  <si>
    <t>d</t>
  </si>
  <si>
    <r>
      <t xml:space="preserve">• Türkiye Kızılay Derneğine ve Yeşilay Cemiyetine Yapılan Nakdi Bağış ve Yardımlar </t>
    </r>
    <r>
      <rPr>
        <b/>
        <sz val="10"/>
        <rFont val="Arial"/>
        <family val="2"/>
      </rPr>
      <t>(KVK Md. 10/1-f)</t>
    </r>
  </si>
  <si>
    <r>
      <t xml:space="preserve">• Girişim Sermayesi Fonu </t>
    </r>
    <r>
      <rPr>
        <b/>
        <sz val="10"/>
        <rFont val="Arial"/>
        <family val="2"/>
      </rPr>
      <t>(KVK Md. 10/1-g)</t>
    </r>
  </si>
  <si>
    <r>
      <t xml:space="preserve">• Türkiye'den Yurtdışı Mukim Kişi ve/veya Kurumlara Verilen Hizmetlerden Sağlanan Kazançların %50'si </t>
    </r>
    <r>
      <rPr>
        <b/>
        <sz val="10"/>
        <rFont val="Arial"/>
        <family val="2"/>
      </rPr>
      <t>(KVK Md. 10/1-ğ)</t>
    </r>
  </si>
  <si>
    <t>• Eskişehir 2013 Türk Dünyası Kültür Başkenti Ajansı ile Expo 2016 Antalya Ajansına Yapılan</t>
  </si>
  <si>
    <t>Bağış ve Yardımları ile Sponsorluk Harcamaları</t>
  </si>
  <si>
    <t>K.V.K.nın Geçici 4 Mad. Kapsamında İndirimli Kurumlar Vergisine Tabi Matrah</t>
  </si>
  <si>
    <t>K.V.K.nın Geçici 4 Mad. Kapsamında İndirimli Kurumlar Vergisi Oranı</t>
  </si>
  <si>
    <t>64.</t>
  </si>
  <si>
    <t>Türkiye Kızılay Derneğine ve Yeşilay Cemiyetine</t>
  </si>
  <si>
    <t>Yapılan Nakdi Bağış ve Yardımlar (KVK Md. 10/1-f)</t>
  </si>
  <si>
    <t>Girişim Sermayesi Fonu (KVK Md. 10/1-g)</t>
  </si>
  <si>
    <t>Türkiye'den Yurtdışı Mukim Kişi ve/veya Kurumlara</t>
  </si>
  <si>
    <t>Verilen Hizmetlerden Sağlanan Kazançların %50'si</t>
  </si>
  <si>
    <t>(KVK Md. 10/1-ğ)</t>
  </si>
  <si>
    <t>Eskişehir 2013 Türk Dünyası Kültür Başkenti Ajansı ile</t>
  </si>
  <si>
    <t xml:space="preserve">Expo 2016 Antalya Ajansına Yapılan </t>
  </si>
  <si>
    <r>
      <t xml:space="preserve">• AR-GE İndirimi </t>
    </r>
    <r>
      <rPr>
        <b/>
        <sz val="10"/>
        <rFont val="Arial"/>
        <family val="2"/>
      </rPr>
      <t xml:space="preserve">(KVK Md.10/1-a) </t>
    </r>
    <r>
      <rPr>
        <i/>
        <sz val="9"/>
        <rFont val="Arial"/>
        <family val="2"/>
      </rPr>
      <t>(Önceki dönemden devren gelen tutar ile bu dönem yapılan AR-GE harcamalarının toplam tutarı)</t>
    </r>
  </si>
  <si>
    <r>
      <t xml:space="preserve">Cari yılda </t>
    </r>
    <r>
      <rPr>
        <b/>
        <i/>
        <sz val="10"/>
        <rFont val="Arial"/>
        <family val="2"/>
      </rPr>
      <t>eski hükümler</t>
    </r>
    <r>
      <rPr>
        <sz val="10"/>
        <rFont val="Arial"/>
        <family val="2"/>
      </rPr>
      <t xml:space="preserve"> çerçevesinde teşvikli olarak yapılan yatırım harcamalarından doğan yatırım indirimi</t>
    </r>
  </si>
  <si>
    <r>
      <t xml:space="preserve">Cari yılda </t>
    </r>
    <r>
      <rPr>
        <b/>
        <i/>
        <sz val="10"/>
        <rFont val="Arial"/>
        <family val="2"/>
      </rPr>
      <t>yeni hükümlere</t>
    </r>
    <r>
      <rPr>
        <sz val="10"/>
        <rFont val="Arial"/>
        <family val="2"/>
      </rPr>
      <t xml:space="preserve"> göre yapılan yatırım harcamalarından doğan yatırım indirimi</t>
    </r>
  </si>
  <si>
    <t>Yurtdışı İstisna Kazançlar</t>
  </si>
  <si>
    <t>(33,34,35,36,37,38,39,40,41,42,43,44,45,46 ve 47) No.lu Satırlar Kurum Kazancı Zarar Olsa Dahi Doldurulacaktır.</t>
  </si>
  <si>
    <t>(30+33+34+35+36+37+38+39+40+41+42+43+44+45+46+47)</t>
  </si>
  <si>
    <t>ZARAR (49 - 48)</t>
  </si>
  <si>
    <t>KAR (48 - 49)</t>
  </si>
  <si>
    <t>Geçmiş Yıl Zararı (52+53)</t>
  </si>
  <si>
    <t>İndirime Esas Tutar (51 - 54)</t>
  </si>
  <si>
    <t>(55) No.lu Satırda Kalan Tutar Varsa, Bu Tutara Ulaşıncaya Kadar (56,57,58,59,60,61,62,63,64,65, 66,67 ve 68) No.lu Satırlardan İndirimlere Devam Olunur.</t>
  </si>
  <si>
    <t>TOPLAM (56+57+58+59+60+61+62+63+64+65+66+67+68)</t>
  </si>
  <si>
    <t>(*) Devreden AR-GE indirimi bulunması halinde 108 ve 109 no.lu satırların doldurulması zorunludur.</t>
  </si>
  <si>
    <t>YIL ZARARI (50)</t>
  </si>
  <si>
    <t>DÖNEM SAFİ KURUM KAZANCI (MATRAHI) (55-69)</t>
  </si>
  <si>
    <t>Hesaplanan Kurumlar Vergisi (73 x %20)</t>
  </si>
  <si>
    <t>K.V.K.nın 32/A Mad. Kapsamında Hesaplanan İndirimli Kurumlar Vergisi (75x76)</t>
  </si>
  <si>
    <t>K.V.K.nın Geçici 4 Mad. Kapsamında Hesaplanan İndirimli Kurumlar Vergisi (78x79)</t>
  </si>
  <si>
    <t>Genel Orana Tabi Matrah [70 - (75 + 78)]</t>
  </si>
  <si>
    <t xml:space="preserve">Hesaplanan Genel Orana Tabi Kurumlar Vergisi (81 x %20) </t>
  </si>
  <si>
    <t>KURUMLAR VERGİSİ MATRAHI [(70+73)=(73+75+78+81)]</t>
  </si>
  <si>
    <t>HESAPLANAN KURUMLAR VERGİSİ (74+77+80+82)</t>
  </si>
  <si>
    <t>(85+86+87)</t>
  </si>
  <si>
    <t>VERGİSİ (84 - 88)</t>
  </si>
  <si>
    <t>VE/VEYA GEÇİCİ VERGİ (88 - 84) (**)</t>
  </si>
  <si>
    <t>İADESİ GEREKEN KURUMLAR VERGİSİ (90 - 88)</t>
  </si>
  <si>
    <t>İADESİ GEREKEN GEÇİCİ VERGİ (90 - 91)</t>
  </si>
  <si>
    <t>(**) 90. no.lu satıra yazılacak tutar hiçbir şekilde 86 ve 87 no.lu satırların toplamını aşamaz.</t>
  </si>
  <si>
    <t>65.</t>
  </si>
  <si>
    <r>
      <t>KALAN</t>
    </r>
    <r>
      <rPr>
        <sz val="12"/>
        <rFont val="Arial"/>
        <family val="2"/>
      </rPr>
      <t xml:space="preserve">       9 - ( 10 + 11 + 12 + 13 + 14 + 15 + 16 + 17 + 18 + 19 + 20 + 21 + 22 + 23+24)</t>
    </r>
  </si>
  <si>
    <r>
      <t xml:space="preserve">KALAN       ( 25 - 26 )  </t>
    </r>
    <r>
      <rPr>
        <i/>
        <sz val="10"/>
        <rFont val="Arial"/>
        <family val="2"/>
      </rPr>
      <t>Bu rakam pozitif ise, bu rakamla sınırlı olarak aşağıdaki indirimler SIRA İLE uygulanabilir.</t>
    </r>
  </si>
  <si>
    <t xml:space="preserve"> AR-GE indiriminden sonra kalan tutar (27 - (28+29+30))</t>
  </si>
  <si>
    <r>
      <t xml:space="preserve"> KALAN</t>
    </r>
    <r>
      <rPr>
        <sz val="11"/>
        <rFont val="Arial"/>
        <family val="2"/>
      </rPr>
      <t xml:space="preserve">   31 - (32 + 33 + 34 + 35 + 36 + 37 + 38+39+40) </t>
    </r>
    <r>
      <rPr>
        <b/>
        <sz val="11"/>
        <rFont val="Arial"/>
        <family val="2"/>
      </rPr>
      <t>Bu rakam negatif olamaz.</t>
    </r>
  </si>
  <si>
    <t>KALAN ( 41 - 42 )</t>
  </si>
  <si>
    <t xml:space="preserve">KURUMLAR VERGİSİ MATRAHI     ( 43 - 44 ) </t>
  </si>
  <si>
    <t>İşletmeden Çekilen Enflasyon Düzeltme Farkları üzerinden hesaplanan kurumlar vergisi  (47 x %20)</t>
  </si>
  <si>
    <t>K.V.K.nın 32/A Mad. Kapsamında Hesaplanan İndirimli Kurumlar Vergisi (49 x 50)</t>
  </si>
  <si>
    <t>K.V.K.nın Geçici 4 Mad. Kapsamında Hesaplanan İndirimli Kurumlar Vergisi (52 x 53)</t>
  </si>
  <si>
    <t>Genel Orana Tabi Matrah [45 - (49 + 52)]</t>
  </si>
  <si>
    <t xml:space="preserve">Hesaplanan Genel Orana Tabi Kurumlar Vergisi (55 x %20) </t>
  </si>
  <si>
    <t>TOPLAM HESAPLANAN KURUMLAR VERGİSİ ( 48 + 51 + 54 + 56)</t>
  </si>
  <si>
    <r>
      <t xml:space="preserve">Yatırım İndirimi Stopajı (Geçici Md.61)
</t>
    </r>
    <r>
      <rPr>
        <sz val="12"/>
        <rFont val="Arial"/>
        <family val="2"/>
      </rPr>
      <t>(59 x %19,8)</t>
    </r>
  </si>
  <si>
    <t>(57 + 60)</t>
  </si>
  <si>
    <r>
      <t xml:space="preserve">ÖDENMESİ GEREKEN KURUMLAR VERGİSİ </t>
    </r>
    <r>
      <rPr>
        <sz val="12"/>
        <rFont val="Arial"/>
        <family val="2"/>
      </rPr>
      <t>(57 - 58)</t>
    </r>
  </si>
  <si>
    <t>GVK geçici 85. Mad. Kapsamındaki Yurtdışı İstisna Kazançlar</t>
  </si>
  <si>
    <t>GVK geçici 85. Mad. Kapsamındaki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</si>
</sst>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9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56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8"/>
      <color indexed="9"/>
      <name val="MS Sans Serif"/>
      <family val="2"/>
    </font>
    <font>
      <b/>
      <sz val="6"/>
      <name val="MS Sans Serif"/>
      <family val="2"/>
    </font>
    <font>
      <b/>
      <sz val="8"/>
      <name val="MS Sans Serif"/>
      <family val="2"/>
    </font>
    <font>
      <b/>
      <sz val="11"/>
      <name val="MS Sans Serif"/>
      <family val="2"/>
    </font>
    <font>
      <b/>
      <i/>
      <sz val="8"/>
      <name val="MS Sans Serif"/>
      <family val="2"/>
    </font>
    <font>
      <b/>
      <sz val="7"/>
      <name val="MS Sans Serif"/>
      <family val="2"/>
    </font>
    <font>
      <b/>
      <sz val="9"/>
      <name val="MS Sans Serif"/>
      <family val="2"/>
    </font>
    <font>
      <b/>
      <sz val="11"/>
      <color indexed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 val="single"/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ck"/>
      <top style="thin"/>
      <bottom style="thin"/>
    </border>
    <border>
      <left/>
      <right style="medium"/>
      <top style="thick"/>
      <bottom style="thick"/>
    </border>
    <border>
      <left/>
      <right style="medium"/>
      <top/>
      <bottom style="thin"/>
    </border>
    <border>
      <left style="thick"/>
      <right style="medium"/>
      <top style="thick"/>
      <bottom style="thick"/>
    </border>
    <border>
      <left style="thin"/>
      <right style="medium"/>
      <top style="medium"/>
      <bottom/>
    </border>
    <border>
      <left style="thick"/>
      <right style="thick"/>
      <top style="thick"/>
      <bottom style="thick"/>
    </border>
    <border>
      <left style="thick"/>
      <right style="medium"/>
      <top/>
      <bottom style="thick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ck"/>
      <right style="medium"/>
      <top/>
      <bottom/>
    </border>
    <border>
      <left style="thick"/>
      <right style="medium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3" fontId="10" fillId="33" borderId="0" xfId="0" applyNumberFormat="1" applyFont="1" applyFill="1" applyBorder="1" applyAlignment="1" applyProtection="1">
      <alignment horizontal="right"/>
      <protection/>
    </xf>
    <xf numFmtId="3" fontId="12" fillId="33" borderId="0" xfId="0" applyNumberFormat="1" applyFont="1" applyFill="1" applyBorder="1" applyAlignment="1" applyProtection="1">
      <alignment horizontal="right"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3" fontId="12" fillId="33" borderId="0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12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12" xfId="0" applyFont="1" applyFill="1" applyBorder="1" applyAlignment="1" applyProtection="1">
      <alignment horizontal="center" vertical="top"/>
      <protection/>
    </xf>
    <xf numFmtId="0" fontId="7" fillId="0" borderId="13" xfId="0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3" fontId="5" fillId="34" borderId="16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/>
      <protection/>
    </xf>
    <xf numFmtId="3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center"/>
      <protection/>
    </xf>
    <xf numFmtId="0" fontId="14" fillId="35" borderId="0" xfId="0" applyFont="1" applyFill="1" applyBorder="1" applyAlignment="1" applyProtection="1">
      <alignment/>
      <protection/>
    </xf>
    <xf numFmtId="3" fontId="10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left" wrapText="1"/>
      <protection/>
    </xf>
    <xf numFmtId="0" fontId="2" fillId="35" borderId="0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wrapText="1"/>
      <protection/>
    </xf>
    <xf numFmtId="0" fontId="2" fillId="33" borderId="17" xfId="0" applyFont="1" applyFill="1" applyBorder="1" applyAlignment="1" applyProtection="1">
      <alignment/>
      <protection/>
    </xf>
    <xf numFmtId="0" fontId="12" fillId="36" borderId="18" xfId="0" applyFont="1" applyFill="1" applyBorder="1" applyAlignment="1" applyProtection="1">
      <alignment/>
      <protection/>
    </xf>
    <xf numFmtId="0" fontId="12" fillId="35" borderId="19" xfId="0" applyFont="1" applyFill="1" applyBorder="1" applyAlignment="1" applyProtection="1">
      <alignment/>
      <protection/>
    </xf>
    <xf numFmtId="0" fontId="10" fillId="36" borderId="18" xfId="0" applyFont="1" applyFill="1" applyBorder="1" applyAlignment="1" applyProtection="1">
      <alignment/>
      <protection/>
    </xf>
    <xf numFmtId="0" fontId="12" fillId="36" borderId="20" xfId="0" applyFont="1" applyFill="1" applyBorder="1" applyAlignment="1" applyProtection="1">
      <alignment/>
      <protection/>
    </xf>
    <xf numFmtId="0" fontId="12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/>
      <protection/>
    </xf>
    <xf numFmtId="3" fontId="10" fillId="35" borderId="21" xfId="0" applyNumberFormat="1" applyFont="1" applyFill="1" applyBorder="1" applyAlignment="1" applyProtection="1">
      <alignment horizontal="right"/>
      <protection/>
    </xf>
    <xf numFmtId="0" fontId="10" fillId="35" borderId="22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1" fillId="36" borderId="23" xfId="0" applyFont="1" applyFill="1" applyBorder="1" applyAlignment="1" applyProtection="1">
      <alignment/>
      <protection/>
    </xf>
    <xf numFmtId="0" fontId="2" fillId="35" borderId="24" xfId="0" applyFont="1" applyFill="1" applyBorder="1" applyAlignment="1" applyProtection="1">
      <alignment/>
      <protection/>
    </xf>
    <xf numFmtId="0" fontId="11" fillId="36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0" fontId="11" fillId="36" borderId="25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3" fillId="35" borderId="26" xfId="0" applyFont="1" applyFill="1" applyBorder="1" applyAlignment="1" applyProtection="1">
      <alignment/>
      <protection/>
    </xf>
    <xf numFmtId="3" fontId="2" fillId="35" borderId="26" xfId="0" applyNumberFormat="1" applyFont="1" applyFill="1" applyBorder="1" applyAlignment="1" applyProtection="1">
      <alignment horizontal="right"/>
      <protection/>
    </xf>
    <xf numFmtId="0" fontId="7" fillId="35" borderId="27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11" fillId="34" borderId="29" xfId="0" applyFont="1" applyFill="1" applyBorder="1" applyAlignment="1" applyProtection="1">
      <alignment horizontal="centerContinuous"/>
      <protection/>
    </xf>
    <xf numFmtId="0" fontId="4" fillId="34" borderId="30" xfId="0" applyFont="1" applyFill="1" applyBorder="1" applyAlignment="1" applyProtection="1">
      <alignment horizontal="centerContinuous"/>
      <protection/>
    </xf>
    <xf numFmtId="0" fontId="13" fillId="34" borderId="30" xfId="0" applyFont="1" applyFill="1" applyBorder="1" applyAlignment="1" applyProtection="1">
      <alignment horizontal="centerContinuous"/>
      <protection/>
    </xf>
    <xf numFmtId="3" fontId="2" fillId="34" borderId="30" xfId="0" applyNumberFormat="1" applyFont="1" applyFill="1" applyBorder="1" applyAlignment="1" applyProtection="1">
      <alignment horizontal="centerContinuous"/>
      <protection/>
    </xf>
    <xf numFmtId="0" fontId="2" fillId="34" borderId="31" xfId="0" applyFont="1" applyFill="1" applyBorder="1" applyAlignment="1" applyProtection="1">
      <alignment horizontal="centerContinuous"/>
      <protection/>
    </xf>
    <xf numFmtId="0" fontId="21" fillId="33" borderId="32" xfId="47" applyFont="1" applyFill="1" applyBorder="1" applyAlignment="1" applyProtection="1">
      <alignment/>
      <protection/>
    </xf>
    <xf numFmtId="0" fontId="9" fillId="37" borderId="33" xfId="0" applyFont="1" applyFill="1" applyBorder="1" applyAlignment="1" applyProtection="1">
      <alignment/>
      <protection/>
    </xf>
    <xf numFmtId="0" fontId="9" fillId="37" borderId="34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7" borderId="0" xfId="0" applyFont="1" applyFill="1" applyBorder="1" applyAlignment="1" applyProtection="1">
      <alignment/>
      <protection/>
    </xf>
    <xf numFmtId="0" fontId="9" fillId="37" borderId="35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36" xfId="0" applyFont="1" applyFill="1" applyBorder="1" applyAlignment="1" applyProtection="1">
      <alignment/>
      <protection/>
    </xf>
    <xf numFmtId="0" fontId="23" fillId="37" borderId="0" xfId="0" applyFont="1" applyFill="1" applyBorder="1" applyAlignment="1" applyProtection="1">
      <alignment/>
      <protection/>
    </xf>
    <xf numFmtId="0" fontId="26" fillId="37" borderId="0" xfId="0" applyFont="1" applyFill="1" applyBorder="1" applyAlignment="1" applyProtection="1">
      <alignment/>
      <protection/>
    </xf>
    <xf numFmtId="0" fontId="26" fillId="37" borderId="0" xfId="0" applyFont="1" applyFill="1" applyBorder="1" applyAlignment="1" applyProtection="1">
      <alignment/>
      <protection/>
    </xf>
    <xf numFmtId="0" fontId="28" fillId="37" borderId="0" xfId="0" applyFont="1" applyFill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9" fillId="37" borderId="0" xfId="0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/>
      <protection/>
    </xf>
    <xf numFmtId="0" fontId="28" fillId="37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 hidden="1"/>
    </xf>
    <xf numFmtId="4" fontId="7" fillId="0" borderId="0" xfId="0" applyNumberFormat="1" applyFont="1" applyFill="1" applyBorder="1" applyAlignment="1" applyProtection="1">
      <alignment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9" fillId="37" borderId="37" xfId="0" applyFont="1" applyFill="1" applyBorder="1" applyAlignment="1" applyProtection="1">
      <alignment/>
      <protection/>
    </xf>
    <xf numFmtId="0" fontId="9" fillId="37" borderId="28" xfId="0" applyFont="1" applyFill="1" applyBorder="1" applyAlignment="1" applyProtection="1">
      <alignment/>
      <protection/>
    </xf>
    <xf numFmtId="0" fontId="9" fillId="37" borderId="17" xfId="0" applyFont="1" applyFill="1" applyBorder="1" applyAlignment="1" applyProtection="1">
      <alignment/>
      <protection/>
    </xf>
    <xf numFmtId="0" fontId="9" fillId="37" borderId="23" xfId="0" applyFont="1" applyFill="1" applyBorder="1" applyAlignment="1" applyProtection="1">
      <alignment/>
      <protection/>
    </xf>
    <xf numFmtId="0" fontId="9" fillId="37" borderId="24" xfId="0" applyFont="1" applyFill="1" applyBorder="1" applyAlignment="1" applyProtection="1">
      <alignment/>
      <protection/>
    </xf>
    <xf numFmtId="0" fontId="9" fillId="37" borderId="25" xfId="0" applyFont="1" applyFill="1" applyBorder="1" applyAlignment="1" applyProtection="1">
      <alignment/>
      <protection/>
    </xf>
    <xf numFmtId="0" fontId="9" fillId="37" borderId="26" xfId="0" applyFont="1" applyFill="1" applyBorder="1" applyAlignment="1" applyProtection="1">
      <alignment/>
      <protection/>
    </xf>
    <xf numFmtId="0" fontId="9" fillId="37" borderId="27" xfId="0" applyFont="1" applyFill="1" applyBorder="1" applyAlignment="1" applyProtection="1">
      <alignment/>
      <protection/>
    </xf>
    <xf numFmtId="0" fontId="26" fillId="37" borderId="23" xfId="0" applyFont="1" applyFill="1" applyBorder="1" applyAlignment="1" applyProtection="1">
      <alignment/>
      <protection/>
    </xf>
    <xf numFmtId="0" fontId="26" fillId="37" borderId="24" xfId="0" applyFont="1" applyFill="1" applyBorder="1" applyAlignment="1" applyProtection="1">
      <alignment/>
      <protection/>
    </xf>
    <xf numFmtId="0" fontId="26" fillId="37" borderId="25" xfId="0" applyFont="1" applyFill="1" applyBorder="1" applyAlignment="1" applyProtection="1">
      <alignment/>
      <protection/>
    </xf>
    <xf numFmtId="0" fontId="26" fillId="37" borderId="26" xfId="0" applyFont="1" applyFill="1" applyBorder="1" applyAlignment="1" applyProtection="1">
      <alignment/>
      <protection/>
    </xf>
    <xf numFmtId="0" fontId="26" fillId="37" borderId="27" xfId="0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horizontal="right"/>
      <protection/>
    </xf>
    <xf numFmtId="4" fontId="2" fillId="0" borderId="38" xfId="0" applyNumberFormat="1" applyFont="1" applyFill="1" applyBorder="1" applyAlignment="1" applyProtection="1">
      <alignment/>
      <protection hidden="1" locked="0"/>
    </xf>
    <xf numFmtId="4" fontId="2" fillId="0" borderId="16" xfId="0" applyNumberFormat="1" applyFont="1" applyFill="1" applyBorder="1" applyAlignment="1" applyProtection="1">
      <alignment/>
      <protection hidden="1" locked="0"/>
    </xf>
    <xf numFmtId="4" fontId="2" fillId="0" borderId="32" xfId="0" applyNumberFormat="1" applyFont="1" applyFill="1" applyBorder="1" applyAlignment="1" applyProtection="1">
      <alignment/>
      <protection hidden="1" locked="0"/>
    </xf>
    <xf numFmtId="4" fontId="2" fillId="0" borderId="16" xfId="0" applyNumberFormat="1" applyFont="1" applyBorder="1" applyAlignment="1" applyProtection="1">
      <alignment/>
      <protection hidden="1" locked="0"/>
    </xf>
    <xf numFmtId="4" fontId="2" fillId="0" borderId="38" xfId="0" applyNumberFormat="1" applyFont="1" applyBorder="1" applyAlignment="1" applyProtection="1">
      <alignment/>
      <protection hidden="1" locked="0"/>
    </xf>
    <xf numFmtId="4" fontId="2" fillId="1" borderId="38" xfId="0" applyNumberFormat="1" applyFont="1" applyFill="1" applyBorder="1" applyAlignment="1" applyProtection="1">
      <alignment/>
      <protection hidden="1" locked="0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/>
      <protection hidden="1"/>
    </xf>
    <xf numFmtId="0" fontId="15" fillId="38" borderId="16" xfId="0" applyFont="1" applyFill="1" applyBorder="1" applyAlignment="1" applyProtection="1">
      <alignment horizontal="center"/>
      <protection hidden="1"/>
    </xf>
    <xf numFmtId="4" fontId="2" fillId="34" borderId="28" xfId="0" applyNumberFormat="1" applyFont="1" applyFill="1" applyBorder="1" applyAlignment="1" applyProtection="1">
      <alignment/>
      <protection hidden="1"/>
    </xf>
    <xf numFmtId="4" fontId="15" fillId="0" borderId="0" xfId="0" applyNumberFormat="1" applyFont="1" applyFill="1" applyBorder="1" applyAlignment="1" applyProtection="1">
      <alignment/>
      <protection hidden="1"/>
    </xf>
    <xf numFmtId="0" fontId="7" fillId="0" borderId="39" xfId="0" applyFont="1" applyBorder="1" applyAlignment="1" applyProtection="1">
      <alignment horizontal="center"/>
      <protection hidden="1"/>
    </xf>
    <xf numFmtId="4" fontId="7" fillId="34" borderId="30" xfId="0" applyNumberFormat="1" applyFont="1" applyFill="1" applyBorder="1" applyAlignment="1" applyProtection="1">
      <alignment/>
      <protection hidden="1"/>
    </xf>
    <xf numFmtId="4" fontId="2" fillId="34" borderId="30" xfId="0" applyNumberFormat="1" applyFont="1" applyFill="1" applyBorder="1" applyAlignment="1" applyProtection="1">
      <alignment/>
      <protection hidden="1"/>
    </xf>
    <xf numFmtId="4" fontId="7" fillId="34" borderId="31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7" fillId="0" borderId="40" xfId="0" applyFont="1" applyBorder="1" applyAlignment="1" applyProtection="1">
      <alignment horizontal="center"/>
      <protection hidden="1"/>
    </xf>
    <xf numFmtId="4" fontId="2" fillId="34" borderId="31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4" fontId="2" fillId="0" borderId="35" xfId="0" applyNumberFormat="1" applyFont="1" applyBorder="1" applyAlignment="1" applyProtection="1">
      <alignment/>
      <protection hidden="1"/>
    </xf>
    <xf numFmtId="0" fontId="7" fillId="0" borderId="41" xfId="0" applyFont="1" applyBorder="1" applyAlignment="1" applyProtection="1">
      <alignment horizontal="center"/>
      <protection hidden="1"/>
    </xf>
    <xf numFmtId="4" fontId="2" fillId="1" borderId="38" xfId="0" applyNumberFormat="1" applyFont="1" applyFill="1" applyBorder="1" applyAlignment="1" applyProtection="1">
      <alignment/>
      <protection hidden="1"/>
    </xf>
    <xf numFmtId="4" fontId="2" fillId="1" borderId="32" xfId="0" applyNumberFormat="1" applyFont="1" applyFill="1" applyBorder="1" applyAlignment="1" applyProtection="1">
      <alignment/>
      <protection hidden="1"/>
    </xf>
    <xf numFmtId="4" fontId="2" fillId="1" borderId="42" xfId="0" applyNumberFormat="1" applyFont="1" applyFill="1" applyBorder="1" applyAlignment="1" applyProtection="1">
      <alignment/>
      <protection hidden="1"/>
    </xf>
    <xf numFmtId="0" fontId="7" fillId="0" borderId="4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4" fontId="7" fillId="1" borderId="32" xfId="0" applyNumberFormat="1" applyFont="1" applyFill="1" applyBorder="1" applyAlignment="1" applyProtection="1">
      <alignment/>
      <protection hidden="1"/>
    </xf>
    <xf numFmtId="4" fontId="7" fillId="1" borderId="42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" fontId="7" fillId="1" borderId="38" xfId="0" applyNumberFormat="1" applyFont="1" applyFill="1" applyBorder="1" applyAlignment="1" applyProtection="1">
      <alignment/>
      <protection hidden="1"/>
    </xf>
    <xf numFmtId="0" fontId="2" fillId="0" borderId="43" xfId="0" applyFont="1" applyBorder="1" applyAlignment="1" applyProtection="1">
      <alignment/>
      <protection hidden="1"/>
    </xf>
    <xf numFmtId="4" fontId="2" fillId="0" borderId="35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5" fillId="38" borderId="29" xfId="0" applyFont="1" applyFill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/>
      <protection hidden="1"/>
    </xf>
    <xf numFmtId="4" fontId="2" fillId="0" borderId="34" xfId="0" applyNumberFormat="1" applyFont="1" applyFill="1" applyBorder="1" applyAlignment="1" applyProtection="1">
      <alignment/>
      <protection hidden="1"/>
    </xf>
    <xf numFmtId="0" fontId="7" fillId="0" borderId="23" xfId="0" applyFont="1" applyBorder="1" applyAlignment="1" applyProtection="1">
      <alignment horizontal="center"/>
      <protection hidden="1"/>
    </xf>
    <xf numFmtId="4" fontId="2" fillId="0" borderId="45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/>
      <protection hidden="1"/>
    </xf>
    <xf numFmtId="0" fontId="2" fillId="0" borderId="43" xfId="0" applyFont="1" applyFill="1" applyBorder="1" applyAlignment="1" applyProtection="1">
      <alignment/>
      <protection hidden="1"/>
    </xf>
    <xf numFmtId="4" fontId="2" fillId="0" borderId="43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0" fontId="7" fillId="0" borderId="33" xfId="0" applyFont="1" applyFill="1" applyBorder="1" applyAlignment="1" applyProtection="1">
      <alignment/>
      <protection hidden="1"/>
    </xf>
    <xf numFmtId="4" fontId="7" fillId="0" borderId="33" xfId="0" applyNumberFormat="1" applyFont="1" applyFill="1" applyBorder="1" applyAlignment="1" applyProtection="1">
      <alignment/>
      <protection hidden="1"/>
    </xf>
    <xf numFmtId="0" fontId="7" fillId="0" borderId="44" xfId="0" applyFont="1" applyFill="1" applyBorder="1" applyAlignment="1" applyProtection="1">
      <alignment/>
      <protection hidden="1"/>
    </xf>
    <xf numFmtId="0" fontId="2" fillId="0" borderId="46" xfId="0" applyFont="1" applyFill="1" applyBorder="1" applyAlignment="1" applyProtection="1">
      <alignment/>
      <protection hidden="1"/>
    </xf>
    <xf numFmtId="0" fontId="7" fillId="0" borderId="41" xfId="0" applyFont="1" applyFill="1" applyBorder="1" applyAlignment="1" applyProtection="1">
      <alignment horizontal="center"/>
      <protection hidden="1"/>
    </xf>
    <xf numFmtId="4" fontId="7" fillId="0" borderId="43" xfId="0" applyNumberFormat="1" applyFont="1" applyFill="1" applyBorder="1" applyAlignment="1" applyProtection="1">
      <alignment/>
      <protection hidden="1"/>
    </xf>
    <xf numFmtId="0" fontId="2" fillId="0" borderId="47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33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4" fontId="2" fillId="0" borderId="36" xfId="0" applyNumberFormat="1" applyFont="1" applyFill="1" applyBorder="1" applyAlignment="1" applyProtection="1">
      <alignment/>
      <protection hidden="1"/>
    </xf>
    <xf numFmtId="4" fontId="2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/>
      <protection hidden="1"/>
    </xf>
    <xf numFmtId="4" fontId="2" fillId="0" borderId="34" xfId="0" applyNumberFormat="1" applyFont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4" fontId="2" fillId="0" borderId="36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0" fontId="15" fillId="0" borderId="23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15" fillId="38" borderId="32" xfId="0" applyFont="1" applyFill="1" applyBorder="1" applyAlignment="1" applyProtection="1">
      <alignment horizontal="center"/>
      <protection hidden="1"/>
    </xf>
    <xf numFmtId="0" fontId="7" fillId="0" borderId="43" xfId="0" applyFont="1" applyFill="1" applyBorder="1" applyAlignment="1" applyProtection="1">
      <alignment/>
      <protection hidden="1"/>
    </xf>
    <xf numFmtId="0" fontId="14" fillId="0" borderId="46" xfId="0" applyFont="1" applyBorder="1" applyAlignment="1" applyProtection="1">
      <alignment/>
      <protection hidden="1"/>
    </xf>
    <xf numFmtId="0" fontId="7" fillId="0" borderId="48" xfId="0" applyFont="1" applyBorder="1" applyAlignment="1" applyProtection="1">
      <alignment horizontal="center"/>
      <protection hidden="1"/>
    </xf>
    <xf numFmtId="4" fontId="20" fillId="34" borderId="30" xfId="47" applyNumberFormat="1" applyFont="1" applyFill="1" applyBorder="1" applyAlignment="1" applyProtection="1">
      <alignment horizontal="center"/>
      <protection hidden="1"/>
    </xf>
    <xf numFmtId="0" fontId="7" fillId="0" borderId="41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4" fontId="11" fillId="34" borderId="31" xfId="0" applyNumberFormat="1" applyFont="1" applyFill="1" applyBorder="1" applyAlignment="1" applyProtection="1">
      <alignment horizontal="center" vertical="center"/>
      <protection hidden="1"/>
    </xf>
    <xf numFmtId="4" fontId="11" fillId="0" borderId="31" xfId="0" applyNumberFormat="1" applyFont="1" applyFill="1" applyBorder="1" applyAlignment="1" applyProtection="1">
      <alignment horizontal="center" vertical="center"/>
      <protection hidden="1"/>
    </xf>
    <xf numFmtId="4" fontId="11" fillId="34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4" fontId="2" fillId="34" borderId="17" xfId="0" applyNumberFormat="1" applyFont="1" applyFill="1" applyBorder="1" applyAlignment="1" applyProtection="1">
      <alignment/>
      <protection hidden="1"/>
    </xf>
    <xf numFmtId="4" fontId="2" fillId="0" borderId="49" xfId="0" applyNumberFormat="1" applyFont="1" applyBorder="1" applyAlignment="1" applyProtection="1">
      <alignment/>
      <protection hidden="1"/>
    </xf>
    <xf numFmtId="0" fontId="6" fillId="34" borderId="25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34" borderId="30" xfId="0" applyFont="1" applyFill="1" applyBorder="1" applyAlignment="1" applyProtection="1">
      <alignment/>
      <protection hidden="1"/>
    </xf>
    <xf numFmtId="0" fontId="2" fillId="0" borderId="5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/>
      <protection hidden="1"/>
    </xf>
    <xf numFmtId="4" fontId="7" fillId="0" borderId="52" xfId="0" applyNumberFormat="1" applyFont="1" applyFill="1" applyBorder="1" applyAlignment="1" applyProtection="1">
      <alignment/>
      <protection hidden="1"/>
    </xf>
    <xf numFmtId="0" fontId="5" fillId="0" borderId="29" xfId="0" applyFont="1" applyFill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/>
      <protection hidden="1"/>
    </xf>
    <xf numFmtId="4" fontId="5" fillId="34" borderId="27" xfId="0" applyNumberFormat="1" applyFont="1" applyFill="1" applyBorder="1" applyAlignment="1" applyProtection="1">
      <alignment/>
      <protection hidden="1"/>
    </xf>
    <xf numFmtId="4" fontId="5" fillId="34" borderId="31" xfId="0" applyNumberFormat="1" applyFont="1" applyFill="1" applyBorder="1" applyAlignment="1" applyProtection="1">
      <alignment/>
      <protection hidden="1"/>
    </xf>
    <xf numFmtId="4" fontId="5" fillId="1" borderId="24" xfId="0" applyNumberFormat="1" applyFont="1" applyFill="1" applyBorder="1" applyAlignment="1" applyProtection="1">
      <alignment/>
      <protection hidden="1"/>
    </xf>
    <xf numFmtId="4" fontId="5" fillId="0" borderId="53" xfId="0" applyNumberFormat="1" applyFont="1" applyBorder="1" applyAlignment="1" applyProtection="1">
      <alignment/>
      <protection hidden="1" locked="0"/>
    </xf>
    <xf numFmtId="4" fontId="5" fillId="1" borderId="54" xfId="0" applyNumberFormat="1" applyFont="1" applyFill="1" applyBorder="1" applyAlignment="1" applyProtection="1">
      <alignment/>
      <protection hidden="1"/>
    </xf>
    <xf numFmtId="4" fontId="5" fillId="0" borderId="55" xfId="0" applyNumberFormat="1" applyFont="1" applyFill="1" applyBorder="1" applyAlignment="1" applyProtection="1">
      <alignment/>
      <protection hidden="1" locked="0"/>
    </xf>
    <xf numFmtId="4" fontId="16" fillId="0" borderId="55" xfId="0" applyNumberFormat="1" applyFont="1" applyFill="1" applyBorder="1" applyAlignment="1" applyProtection="1">
      <alignment/>
      <protection hidden="1" locked="0"/>
    </xf>
    <xf numFmtId="4" fontId="5" fillId="1" borderId="56" xfId="0" applyNumberFormat="1" applyFont="1" applyFill="1" applyBorder="1" applyAlignment="1" applyProtection="1">
      <alignment/>
      <protection hidden="1"/>
    </xf>
    <xf numFmtId="4" fontId="5" fillId="1" borderId="16" xfId="0" applyNumberFormat="1" applyFont="1" applyFill="1" applyBorder="1" applyAlignment="1" applyProtection="1">
      <alignment/>
      <protection hidden="1"/>
    </xf>
    <xf numFmtId="4" fontId="5" fillId="0" borderId="16" xfId="0" applyNumberFormat="1" applyFont="1" applyFill="1" applyBorder="1" applyAlignment="1" applyProtection="1">
      <alignment/>
      <protection hidden="1" locked="0"/>
    </xf>
    <xf numFmtId="4" fontId="5" fillId="34" borderId="24" xfId="0" applyNumberFormat="1" applyFont="1" applyFill="1" applyBorder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34" borderId="31" xfId="0" applyFont="1" applyFill="1" applyBorder="1" applyAlignment="1" applyProtection="1">
      <alignment/>
      <protection hidden="1"/>
    </xf>
    <xf numFmtId="4" fontId="16" fillId="0" borderId="16" xfId="0" applyNumberFormat="1" applyFont="1" applyBorder="1" applyAlignment="1" applyProtection="1">
      <alignment/>
      <protection hidden="1"/>
    </xf>
    <xf numFmtId="4" fontId="16" fillId="0" borderId="38" xfId="0" applyNumberFormat="1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4" fontId="5" fillId="34" borderId="57" xfId="0" applyNumberFormat="1" applyFont="1" applyFill="1" applyBorder="1" applyAlignment="1" applyProtection="1">
      <alignment/>
      <protection hidden="1" locked="0"/>
    </xf>
    <xf numFmtId="0" fontId="19" fillId="34" borderId="37" xfId="0" applyFont="1" applyFill="1" applyBorder="1" applyAlignment="1" applyProtection="1">
      <alignment/>
      <protection hidden="1"/>
    </xf>
    <xf numFmtId="0" fontId="19" fillId="34" borderId="29" xfId="0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34" borderId="25" xfId="0" applyFont="1" applyFill="1" applyBorder="1" applyAlignment="1" applyProtection="1">
      <alignment/>
      <protection hidden="1"/>
    </xf>
    <xf numFmtId="0" fontId="6" fillId="34" borderId="46" xfId="0" applyFont="1" applyFill="1" applyBorder="1" applyAlignment="1" applyProtection="1">
      <alignment/>
      <protection hidden="1"/>
    </xf>
    <xf numFmtId="4" fontId="6" fillId="34" borderId="35" xfId="0" applyNumberFormat="1" applyFont="1" applyFill="1" applyBorder="1" applyAlignment="1" applyProtection="1">
      <alignment/>
      <protection hidden="1"/>
    </xf>
    <xf numFmtId="0" fontId="6" fillId="0" borderId="46" xfId="0" applyFont="1" applyBorder="1" applyAlignment="1" applyProtection="1">
      <alignment/>
      <protection hidden="1"/>
    </xf>
    <xf numFmtId="0" fontId="6" fillId="0" borderId="47" xfId="0" applyFont="1" applyBorder="1" applyAlignment="1" applyProtection="1">
      <alignment/>
      <protection hidden="1"/>
    </xf>
    <xf numFmtId="0" fontId="6" fillId="0" borderId="46" xfId="0" applyFont="1" applyFill="1" applyBorder="1" applyAlignment="1" applyProtection="1">
      <alignment/>
      <protection hidden="1"/>
    </xf>
    <xf numFmtId="4" fontId="6" fillId="0" borderId="0" xfId="0" applyNumberFormat="1" applyFont="1" applyBorder="1" applyAlignment="1" applyProtection="1">
      <alignment/>
      <protection hidden="1"/>
    </xf>
    <xf numFmtId="0" fontId="2" fillId="0" borderId="43" xfId="0" applyFont="1" applyFill="1" applyBorder="1" applyAlignment="1" applyProtection="1">
      <alignment vertical="top" wrapText="1"/>
      <protection hidden="1"/>
    </xf>
    <xf numFmtId="0" fontId="2" fillId="0" borderId="10" xfId="0" applyFont="1" applyFill="1" applyBorder="1" applyAlignment="1" applyProtection="1">
      <alignment vertical="top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4" fontId="16" fillId="0" borderId="58" xfId="0" applyNumberFormat="1" applyFont="1" applyFill="1" applyBorder="1" applyAlignment="1" applyProtection="1">
      <alignment/>
      <protection hidden="1" locked="0"/>
    </xf>
    <xf numFmtId="0" fontId="7" fillId="0" borderId="16" xfId="0" applyFont="1" applyBorder="1" applyAlignment="1" applyProtection="1">
      <alignment horizontal="center"/>
      <protection hidden="1"/>
    </xf>
    <xf numFmtId="4" fontId="7" fillId="34" borderId="28" xfId="0" applyNumberFormat="1" applyFont="1" applyFill="1" applyBorder="1" applyAlignment="1" applyProtection="1">
      <alignment/>
      <protection hidden="1"/>
    </xf>
    <xf numFmtId="0" fontId="2" fillId="34" borderId="25" xfId="0" applyFont="1" applyFill="1" applyBorder="1" applyAlignment="1" applyProtection="1">
      <alignment/>
      <protection hidden="1"/>
    </xf>
    <xf numFmtId="4" fontId="2" fillId="34" borderId="26" xfId="0" applyNumberFormat="1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4" fontId="2" fillId="34" borderId="0" xfId="0" applyNumberFormat="1" applyFont="1" applyFill="1" applyBorder="1" applyAlignment="1" applyProtection="1">
      <alignment/>
      <protection hidden="1"/>
    </xf>
    <xf numFmtId="4" fontId="5" fillId="1" borderId="59" xfId="0" applyNumberFormat="1" applyFont="1" applyFill="1" applyBorder="1" applyAlignment="1" applyProtection="1">
      <alignment/>
      <protection hidden="1"/>
    </xf>
    <xf numFmtId="0" fontId="34" fillId="37" borderId="0" xfId="0" applyFont="1" applyFill="1" applyBorder="1" applyAlignment="1" applyProtection="1">
      <alignment/>
      <protection/>
    </xf>
    <xf numFmtId="0" fontId="19" fillId="34" borderId="30" xfId="0" applyFont="1" applyFill="1" applyBorder="1" applyAlignment="1" applyProtection="1">
      <alignment/>
      <protection hidden="1"/>
    </xf>
    <xf numFmtId="10" fontId="5" fillId="0" borderId="16" xfId="0" applyNumberFormat="1" applyFont="1" applyFill="1" applyBorder="1" applyAlignment="1" applyProtection="1">
      <alignment/>
      <protection hidden="1" locked="0"/>
    </xf>
    <xf numFmtId="0" fontId="2" fillId="0" borderId="60" xfId="0" applyFont="1" applyFill="1" applyBorder="1" applyAlignment="1" applyProtection="1">
      <alignment/>
      <protection hidden="1"/>
    </xf>
    <xf numFmtId="4" fontId="2" fillId="0" borderId="15" xfId="0" applyNumberFormat="1" applyFont="1" applyBorder="1" applyAlignment="1" applyProtection="1">
      <alignment/>
      <protection hidden="1"/>
    </xf>
    <xf numFmtId="4" fontId="2" fillId="0" borderId="14" xfId="0" applyNumberFormat="1" applyFont="1" applyFill="1" applyBorder="1" applyAlignment="1" applyProtection="1">
      <alignment/>
      <protection hidden="1"/>
    </xf>
    <xf numFmtId="4" fontId="2" fillId="0" borderId="14" xfId="0" applyNumberFormat="1" applyFont="1" applyBorder="1" applyAlignment="1" applyProtection="1">
      <alignment/>
      <protection hidden="1"/>
    </xf>
    <xf numFmtId="0" fontId="2" fillId="0" borderId="61" xfId="0" applyFont="1" applyFill="1" applyBorder="1" applyAlignment="1" applyProtection="1">
      <alignment/>
      <protection hidden="1"/>
    </xf>
    <xf numFmtId="4" fontId="2" fillId="0" borderId="62" xfId="0" applyNumberFormat="1" applyFont="1" applyBorder="1" applyAlignment="1" applyProtection="1">
      <alignment/>
      <protection hidden="1"/>
    </xf>
    <xf numFmtId="0" fontId="2" fillId="0" borderId="63" xfId="0" applyFont="1" applyFill="1" applyBorder="1" applyAlignment="1" applyProtection="1">
      <alignment/>
      <protection hidden="1"/>
    </xf>
    <xf numFmtId="4" fontId="2" fillId="0" borderId="64" xfId="0" applyNumberFormat="1" applyFont="1" applyBorder="1" applyAlignment="1" applyProtection="1">
      <alignment/>
      <protection hidden="1"/>
    </xf>
    <xf numFmtId="0" fontId="2" fillId="0" borderId="44" xfId="0" applyFont="1" applyFill="1" applyBorder="1" applyAlignment="1" applyProtection="1">
      <alignment/>
      <protection hidden="1"/>
    </xf>
    <xf numFmtId="0" fontId="7" fillId="0" borderId="56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 applyProtection="1">
      <alignment/>
      <protection hidden="1"/>
    </xf>
    <xf numFmtId="0" fontId="26" fillId="37" borderId="0" xfId="0" applyFont="1" applyFill="1" applyBorder="1" applyAlignment="1" applyProtection="1">
      <alignment/>
      <protection hidden="1"/>
    </xf>
    <xf numFmtId="4" fontId="7" fillId="0" borderId="10" xfId="0" applyNumberFormat="1" applyFont="1" applyFill="1" applyBorder="1" applyAlignment="1" applyProtection="1">
      <alignment/>
      <protection hidden="1"/>
    </xf>
    <xf numFmtId="4" fontId="7" fillId="1" borderId="16" xfId="0" applyNumberFormat="1" applyFont="1" applyFill="1" applyBorder="1" applyAlignment="1" applyProtection="1">
      <alignment/>
      <protection hidden="1"/>
    </xf>
    <xf numFmtId="4" fontId="2" fillId="0" borderId="33" xfId="0" applyNumberFormat="1" applyFont="1" applyFill="1" applyBorder="1" applyAlignment="1" applyProtection="1">
      <alignment/>
      <protection hidden="1"/>
    </xf>
    <xf numFmtId="4" fontId="5" fillId="1" borderId="32" xfId="0" applyNumberFormat="1" applyFont="1" applyFill="1" applyBorder="1" applyAlignment="1" applyProtection="1">
      <alignment/>
      <protection hidden="1"/>
    </xf>
    <xf numFmtId="4" fontId="5" fillId="1" borderId="42" xfId="0" applyNumberFormat="1" applyFont="1" applyFill="1" applyBorder="1" applyAlignment="1" applyProtection="1">
      <alignment/>
      <protection hidden="1"/>
    </xf>
    <xf numFmtId="4" fontId="5" fillId="1" borderId="38" xfId="0" applyNumberFormat="1" applyFont="1" applyFill="1" applyBorder="1" applyAlignment="1" applyProtection="1">
      <alignment/>
      <protection hidden="1"/>
    </xf>
    <xf numFmtId="4" fontId="7" fillId="1" borderId="29" xfId="0" applyNumberFormat="1" applyFont="1" applyFill="1" applyBorder="1" applyAlignment="1" applyProtection="1">
      <alignment/>
      <protection hidden="1"/>
    </xf>
    <xf numFmtId="4" fontId="5" fillId="0" borderId="65" xfId="0" applyNumberFormat="1" applyFont="1" applyFill="1" applyBorder="1" applyAlignment="1" applyProtection="1">
      <alignment/>
      <protection hidden="1" locked="0"/>
    </xf>
    <xf numFmtId="4" fontId="16" fillId="0" borderId="66" xfId="0" applyNumberFormat="1" applyFont="1" applyFill="1" applyBorder="1" applyAlignment="1" applyProtection="1">
      <alignment/>
      <protection hidden="1" locked="0"/>
    </xf>
    <xf numFmtId="4" fontId="4" fillId="0" borderId="43" xfId="0" applyNumberFormat="1" applyFont="1" applyFill="1" applyBorder="1" applyAlignment="1" applyProtection="1">
      <alignment/>
      <protection hidden="1"/>
    </xf>
    <xf numFmtId="4" fontId="16" fillId="0" borderId="65" xfId="0" applyNumberFormat="1" applyFont="1" applyFill="1" applyBorder="1" applyAlignment="1" applyProtection="1">
      <alignment/>
      <protection hidden="1" locked="0"/>
    </xf>
    <xf numFmtId="4" fontId="31" fillId="1" borderId="38" xfId="0" applyNumberFormat="1" applyFont="1" applyFill="1" applyBorder="1" applyAlignment="1" applyProtection="1">
      <alignment/>
      <protection hidden="1"/>
    </xf>
    <xf numFmtId="4" fontId="7" fillId="0" borderId="14" xfId="0" applyNumberFormat="1" applyFont="1" applyFill="1" applyBorder="1" applyAlignment="1" applyProtection="1">
      <alignment/>
      <protection hidden="1"/>
    </xf>
    <xf numFmtId="0" fontId="15" fillId="0" borderId="37" xfId="0" applyFont="1" applyFill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/>
      <protection hidden="1"/>
    </xf>
    <xf numFmtId="0" fontId="19" fillId="39" borderId="33" xfId="0" applyFont="1" applyFill="1" applyBorder="1" applyAlignment="1" applyProtection="1">
      <alignment/>
      <protection hidden="1"/>
    </xf>
    <xf numFmtId="0" fontId="6" fillId="39" borderId="0" xfId="0" applyFont="1" applyFill="1" applyBorder="1" applyAlignment="1" applyProtection="1">
      <alignment/>
      <protection hidden="1"/>
    </xf>
    <xf numFmtId="0" fontId="19" fillId="39" borderId="29" xfId="0" applyFont="1" applyFill="1" applyBorder="1" applyAlignment="1" applyProtection="1">
      <alignment wrapText="1"/>
      <protection hidden="1"/>
    </xf>
    <xf numFmtId="4" fontId="2" fillId="39" borderId="33" xfId="0" applyNumberFormat="1" applyFont="1" applyFill="1" applyBorder="1" applyAlignment="1" applyProtection="1">
      <alignment/>
      <protection hidden="1"/>
    </xf>
    <xf numFmtId="4" fontId="2" fillId="39" borderId="0" xfId="0" applyNumberFormat="1" applyFont="1" applyFill="1" applyBorder="1" applyAlignment="1" applyProtection="1">
      <alignment/>
      <protection hidden="1"/>
    </xf>
    <xf numFmtId="0" fontId="19" fillId="39" borderId="29" xfId="0" applyFont="1" applyFill="1" applyBorder="1" applyAlignment="1" applyProtection="1">
      <alignment/>
      <protection hidden="1"/>
    </xf>
    <xf numFmtId="4" fontId="27" fillId="0" borderId="44" xfId="0" applyNumberFormat="1" applyFont="1" applyFill="1" applyBorder="1" applyAlignment="1" applyProtection="1">
      <alignment horizontal="right"/>
      <protection/>
    </xf>
    <xf numFmtId="4" fontId="27" fillId="0" borderId="33" xfId="0" applyNumberFormat="1" applyFont="1" applyFill="1" applyBorder="1" applyAlignment="1" applyProtection="1">
      <alignment horizontal="right"/>
      <protection/>
    </xf>
    <xf numFmtId="4" fontId="27" fillId="0" borderId="34" xfId="0" applyNumberFormat="1" applyFont="1" applyFill="1" applyBorder="1" applyAlignment="1" applyProtection="1">
      <alignment horizontal="right"/>
      <protection/>
    </xf>
    <xf numFmtId="4" fontId="27" fillId="0" borderId="47" xfId="0" applyNumberFormat="1" applyFont="1" applyFill="1" applyBorder="1" applyAlignment="1" applyProtection="1">
      <alignment horizontal="right"/>
      <protection/>
    </xf>
    <xf numFmtId="4" fontId="27" fillId="0" borderId="43" xfId="0" applyNumberFormat="1" applyFont="1" applyFill="1" applyBorder="1" applyAlignment="1" applyProtection="1">
      <alignment horizontal="right"/>
      <protection/>
    </xf>
    <xf numFmtId="4" fontId="27" fillId="0" borderId="45" xfId="0" applyNumberFormat="1" applyFont="1" applyFill="1" applyBorder="1" applyAlignment="1" applyProtection="1">
      <alignment horizontal="right"/>
      <protection/>
    </xf>
    <xf numFmtId="0" fontId="24" fillId="40" borderId="44" xfId="0" applyFont="1" applyFill="1" applyBorder="1" applyAlignment="1" applyProtection="1">
      <alignment horizontal="center" vertical="center"/>
      <protection/>
    </xf>
    <xf numFmtId="0" fontId="24" fillId="40" borderId="33" xfId="0" applyFont="1" applyFill="1" applyBorder="1" applyAlignment="1" applyProtection="1">
      <alignment horizontal="center" vertical="center"/>
      <protection/>
    </xf>
    <xf numFmtId="0" fontId="24" fillId="40" borderId="34" xfId="0" applyFont="1" applyFill="1" applyBorder="1" applyAlignment="1" applyProtection="1">
      <alignment horizontal="center" vertical="center"/>
      <protection/>
    </xf>
    <xf numFmtId="0" fontId="24" fillId="40" borderId="47" xfId="0" applyFont="1" applyFill="1" applyBorder="1" applyAlignment="1" applyProtection="1">
      <alignment horizontal="center" vertical="center"/>
      <protection/>
    </xf>
    <xf numFmtId="0" fontId="24" fillId="40" borderId="43" xfId="0" applyFont="1" applyFill="1" applyBorder="1" applyAlignment="1" applyProtection="1">
      <alignment horizontal="center" vertical="center"/>
      <protection/>
    </xf>
    <xf numFmtId="0" fontId="24" fillId="40" borderId="45" xfId="0" applyFont="1" applyFill="1" applyBorder="1" applyAlignment="1" applyProtection="1">
      <alignment horizontal="center" vertical="center"/>
      <protection/>
    </xf>
    <xf numFmtId="0" fontId="25" fillId="37" borderId="44" xfId="0" applyFont="1" applyFill="1" applyBorder="1" applyAlignment="1" applyProtection="1">
      <alignment horizontal="center" vertical="center" textRotation="90" wrapText="1"/>
      <protection/>
    </xf>
    <xf numFmtId="0" fontId="25" fillId="37" borderId="33" xfId="0" applyFont="1" applyFill="1" applyBorder="1" applyAlignment="1" applyProtection="1">
      <alignment horizontal="center" vertical="center" textRotation="90"/>
      <protection/>
    </xf>
    <xf numFmtId="0" fontId="25" fillId="37" borderId="34" xfId="0" applyFont="1" applyFill="1" applyBorder="1" applyAlignment="1" applyProtection="1">
      <alignment horizontal="center" vertical="center" textRotation="90"/>
      <protection/>
    </xf>
    <xf numFmtId="0" fontId="25" fillId="37" borderId="46" xfId="0" applyFont="1" applyFill="1" applyBorder="1" applyAlignment="1" applyProtection="1">
      <alignment horizontal="center" vertical="center" textRotation="90"/>
      <protection/>
    </xf>
    <xf numFmtId="0" fontId="25" fillId="37" borderId="0" xfId="0" applyFont="1" applyFill="1" applyBorder="1" applyAlignment="1" applyProtection="1">
      <alignment horizontal="center" vertical="center" textRotation="90"/>
      <protection/>
    </xf>
    <xf numFmtId="0" fontId="25" fillId="37" borderId="35" xfId="0" applyFont="1" applyFill="1" applyBorder="1" applyAlignment="1" applyProtection="1">
      <alignment horizontal="center" vertical="center" textRotation="90"/>
      <protection/>
    </xf>
    <xf numFmtId="0" fontId="25" fillId="37" borderId="47" xfId="0" applyFont="1" applyFill="1" applyBorder="1" applyAlignment="1" applyProtection="1">
      <alignment horizontal="center" vertical="center" textRotation="90"/>
      <protection/>
    </xf>
    <xf numFmtId="0" fontId="25" fillId="37" borderId="43" xfId="0" applyFont="1" applyFill="1" applyBorder="1" applyAlignment="1" applyProtection="1">
      <alignment horizontal="center" vertical="center" textRotation="90"/>
      <protection/>
    </xf>
    <xf numFmtId="0" fontId="25" fillId="37" borderId="45" xfId="0" applyFont="1" applyFill="1" applyBorder="1" applyAlignment="1" applyProtection="1">
      <alignment horizontal="center" vertical="center" textRotation="90"/>
      <protection/>
    </xf>
    <xf numFmtId="0" fontId="24" fillId="40" borderId="46" xfId="0" applyFont="1" applyFill="1" applyBorder="1" applyAlignment="1" applyProtection="1">
      <alignment horizontal="center" vertical="center"/>
      <protection/>
    </xf>
    <xf numFmtId="0" fontId="24" fillId="40" borderId="0" xfId="0" applyFont="1" applyFill="1" applyBorder="1" applyAlignment="1" applyProtection="1">
      <alignment horizontal="center" vertical="center"/>
      <protection/>
    </xf>
    <xf numFmtId="0" fontId="24" fillId="40" borderId="35" xfId="0" applyFont="1" applyFill="1" applyBorder="1" applyAlignment="1" applyProtection="1">
      <alignment horizontal="center" vertical="center"/>
      <protection/>
    </xf>
    <xf numFmtId="0" fontId="26" fillId="37" borderId="44" xfId="0" applyFont="1" applyFill="1" applyBorder="1" applyAlignment="1" applyProtection="1">
      <alignment horizontal="center" vertical="center" textRotation="90" wrapText="1"/>
      <protection/>
    </xf>
    <xf numFmtId="0" fontId="26" fillId="37" borderId="33" xfId="0" applyFont="1" applyFill="1" applyBorder="1" applyAlignment="1" applyProtection="1">
      <alignment horizontal="center" vertical="center" textRotation="90" wrapText="1"/>
      <protection/>
    </xf>
    <xf numFmtId="0" fontId="26" fillId="37" borderId="34" xfId="0" applyFont="1" applyFill="1" applyBorder="1" applyAlignment="1" applyProtection="1">
      <alignment horizontal="center" vertical="center" textRotation="90" wrapText="1"/>
      <protection/>
    </xf>
    <xf numFmtId="0" fontId="26" fillId="37" borderId="46" xfId="0" applyFont="1" applyFill="1" applyBorder="1" applyAlignment="1" applyProtection="1">
      <alignment horizontal="center" vertical="center" textRotation="90" wrapText="1"/>
      <protection/>
    </xf>
    <xf numFmtId="0" fontId="26" fillId="37" borderId="0" xfId="0" applyFont="1" applyFill="1" applyBorder="1" applyAlignment="1" applyProtection="1">
      <alignment horizontal="center" vertical="center" textRotation="90" wrapText="1"/>
      <protection/>
    </xf>
    <xf numFmtId="0" fontId="26" fillId="37" borderId="35" xfId="0" applyFont="1" applyFill="1" applyBorder="1" applyAlignment="1" applyProtection="1">
      <alignment horizontal="center" vertical="center" textRotation="90" wrapText="1"/>
      <protection/>
    </xf>
    <xf numFmtId="0" fontId="26" fillId="37" borderId="47" xfId="0" applyFont="1" applyFill="1" applyBorder="1" applyAlignment="1" applyProtection="1">
      <alignment horizontal="center" vertical="center" textRotation="90" wrapText="1"/>
      <protection/>
    </xf>
    <xf numFmtId="0" fontId="26" fillId="37" borderId="43" xfId="0" applyFont="1" applyFill="1" applyBorder="1" applyAlignment="1" applyProtection="1">
      <alignment horizontal="center" vertical="center" textRotation="90" wrapText="1"/>
      <protection/>
    </xf>
    <xf numFmtId="0" fontId="26" fillId="37" borderId="45" xfId="0" applyFont="1" applyFill="1" applyBorder="1" applyAlignment="1" applyProtection="1">
      <alignment horizontal="center" vertical="center" textRotation="90" wrapText="1"/>
      <protection/>
    </xf>
    <xf numFmtId="0" fontId="30" fillId="37" borderId="0" xfId="0" applyFont="1" applyFill="1" applyBorder="1" applyAlignment="1" applyProtection="1">
      <alignment horizontal="center" vertical="center" wrapText="1"/>
      <protection/>
    </xf>
    <xf numFmtId="0" fontId="26" fillId="37" borderId="44" xfId="0" applyFont="1" applyFill="1" applyBorder="1" applyAlignment="1" applyProtection="1">
      <alignment horizontal="center" vertical="center" textRotation="90"/>
      <protection/>
    </xf>
    <xf numFmtId="0" fontId="26" fillId="37" borderId="33" xfId="0" applyFont="1" applyFill="1" applyBorder="1" applyAlignment="1" applyProtection="1">
      <alignment horizontal="center" vertical="center" textRotation="90"/>
      <protection/>
    </xf>
    <xf numFmtId="0" fontId="26" fillId="37" borderId="34" xfId="0" applyFont="1" applyFill="1" applyBorder="1" applyAlignment="1" applyProtection="1">
      <alignment horizontal="center" vertical="center" textRotation="90"/>
      <protection/>
    </xf>
    <xf numFmtId="0" fontId="26" fillId="37" borderId="46" xfId="0" applyFont="1" applyFill="1" applyBorder="1" applyAlignment="1" applyProtection="1">
      <alignment horizontal="center" vertical="center" textRotation="90"/>
      <protection/>
    </xf>
    <xf numFmtId="0" fontId="26" fillId="37" borderId="0" xfId="0" applyFont="1" applyFill="1" applyBorder="1" applyAlignment="1" applyProtection="1">
      <alignment horizontal="center" vertical="center" textRotation="90"/>
      <protection/>
    </xf>
    <xf numFmtId="0" fontId="26" fillId="37" borderId="35" xfId="0" applyFont="1" applyFill="1" applyBorder="1" applyAlignment="1" applyProtection="1">
      <alignment horizontal="center" vertical="center" textRotation="90"/>
      <protection/>
    </xf>
    <xf numFmtId="0" fontId="26" fillId="37" borderId="47" xfId="0" applyFont="1" applyFill="1" applyBorder="1" applyAlignment="1" applyProtection="1">
      <alignment horizontal="center" vertical="center" textRotation="90"/>
      <protection/>
    </xf>
    <xf numFmtId="0" fontId="26" fillId="37" borderId="43" xfId="0" applyFont="1" applyFill="1" applyBorder="1" applyAlignment="1" applyProtection="1">
      <alignment horizontal="center" vertical="center" textRotation="90"/>
      <protection/>
    </xf>
    <xf numFmtId="0" fontId="26" fillId="37" borderId="45" xfId="0" applyFont="1" applyFill="1" applyBorder="1" applyAlignment="1" applyProtection="1">
      <alignment horizontal="center" vertical="center" textRotation="90"/>
      <protection/>
    </xf>
    <xf numFmtId="10" fontId="27" fillId="0" borderId="44" xfId="0" applyNumberFormat="1" applyFont="1" applyFill="1" applyBorder="1" applyAlignment="1" applyProtection="1">
      <alignment horizontal="right"/>
      <protection/>
    </xf>
    <xf numFmtId="10" fontId="27" fillId="0" borderId="33" xfId="0" applyNumberFormat="1" applyFont="1" applyFill="1" applyBorder="1" applyAlignment="1" applyProtection="1">
      <alignment horizontal="right"/>
      <protection/>
    </xf>
    <xf numFmtId="10" fontId="27" fillId="0" borderId="34" xfId="0" applyNumberFormat="1" applyFont="1" applyFill="1" applyBorder="1" applyAlignment="1" applyProtection="1">
      <alignment horizontal="right"/>
      <protection/>
    </xf>
    <xf numFmtId="10" fontId="27" fillId="0" borderId="47" xfId="0" applyNumberFormat="1" applyFont="1" applyFill="1" applyBorder="1" applyAlignment="1" applyProtection="1">
      <alignment horizontal="right"/>
      <protection/>
    </xf>
    <xf numFmtId="10" fontId="27" fillId="0" borderId="43" xfId="0" applyNumberFormat="1" applyFont="1" applyFill="1" applyBorder="1" applyAlignment="1" applyProtection="1">
      <alignment horizontal="right"/>
      <protection/>
    </xf>
    <xf numFmtId="10" fontId="27" fillId="0" borderId="45" xfId="0" applyNumberFormat="1" applyFont="1" applyFill="1" applyBorder="1" applyAlignment="1" applyProtection="1">
      <alignment horizontal="right"/>
      <protection/>
    </xf>
    <xf numFmtId="4" fontId="27" fillId="0" borderId="46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 horizontal="right"/>
      <protection/>
    </xf>
    <xf numFmtId="4" fontId="27" fillId="0" borderId="35" xfId="0" applyNumberFormat="1" applyFont="1" applyFill="1" applyBorder="1" applyAlignment="1" applyProtection="1">
      <alignment horizontal="right"/>
      <protection/>
    </xf>
    <xf numFmtId="4" fontId="26" fillId="0" borderId="44" xfId="0" applyNumberFormat="1" applyFont="1" applyFill="1" applyBorder="1" applyAlignment="1" applyProtection="1">
      <alignment horizontal="right"/>
      <protection/>
    </xf>
    <xf numFmtId="0" fontId="26" fillId="0" borderId="33" xfId="0" applyFont="1" applyFill="1" applyBorder="1" applyAlignment="1" applyProtection="1">
      <alignment horizontal="right"/>
      <protection/>
    </xf>
    <xf numFmtId="0" fontId="26" fillId="0" borderId="34" xfId="0" applyFont="1" applyFill="1" applyBorder="1" applyAlignment="1" applyProtection="1">
      <alignment horizontal="right"/>
      <protection/>
    </xf>
    <xf numFmtId="0" fontId="26" fillId="0" borderId="46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6" fillId="0" borderId="35" xfId="0" applyFont="1" applyFill="1" applyBorder="1" applyAlignment="1" applyProtection="1">
      <alignment horizontal="right"/>
      <protection/>
    </xf>
    <xf numFmtId="0" fontId="26" fillId="0" borderId="47" xfId="0" applyFont="1" applyFill="1" applyBorder="1" applyAlignment="1" applyProtection="1">
      <alignment horizontal="right"/>
      <protection/>
    </xf>
    <xf numFmtId="0" fontId="26" fillId="0" borderId="43" xfId="0" applyFont="1" applyFill="1" applyBorder="1" applyAlignment="1" applyProtection="1">
      <alignment horizontal="right"/>
      <protection/>
    </xf>
    <xf numFmtId="0" fontId="26" fillId="0" borderId="45" xfId="0" applyFont="1" applyFill="1" applyBorder="1" applyAlignment="1" applyProtection="1">
      <alignment horizontal="right"/>
      <protection/>
    </xf>
    <xf numFmtId="0" fontId="29" fillId="37" borderId="44" xfId="0" applyFont="1" applyFill="1" applyBorder="1" applyAlignment="1" applyProtection="1">
      <alignment horizontal="center" vertical="center" textRotation="90" wrapText="1"/>
      <protection/>
    </xf>
    <xf numFmtId="0" fontId="29" fillId="37" borderId="33" xfId="0" applyFont="1" applyFill="1" applyBorder="1" applyAlignment="1" applyProtection="1">
      <alignment horizontal="center" vertical="center" textRotation="90"/>
      <protection/>
    </xf>
    <xf numFmtId="0" fontId="29" fillId="37" borderId="34" xfId="0" applyFont="1" applyFill="1" applyBorder="1" applyAlignment="1" applyProtection="1">
      <alignment horizontal="center" vertical="center" textRotation="90"/>
      <protection/>
    </xf>
    <xf numFmtId="0" fontId="29" fillId="37" borderId="46" xfId="0" applyFont="1" applyFill="1" applyBorder="1" applyAlignment="1" applyProtection="1">
      <alignment horizontal="center" vertical="center" textRotation="90"/>
      <protection/>
    </xf>
    <xf numFmtId="0" fontId="29" fillId="37" borderId="0" xfId="0" applyFont="1" applyFill="1" applyBorder="1" applyAlignment="1" applyProtection="1">
      <alignment horizontal="center" vertical="center" textRotation="90"/>
      <protection/>
    </xf>
    <xf numFmtId="0" fontId="29" fillId="37" borderId="35" xfId="0" applyFont="1" applyFill="1" applyBorder="1" applyAlignment="1" applyProtection="1">
      <alignment horizontal="center" vertical="center" textRotation="90"/>
      <protection/>
    </xf>
    <xf numFmtId="0" fontId="29" fillId="37" borderId="47" xfId="0" applyFont="1" applyFill="1" applyBorder="1" applyAlignment="1" applyProtection="1">
      <alignment horizontal="center" vertical="center" textRotation="90"/>
      <protection/>
    </xf>
    <xf numFmtId="0" fontId="29" fillId="37" borderId="43" xfId="0" applyFont="1" applyFill="1" applyBorder="1" applyAlignment="1" applyProtection="1">
      <alignment horizontal="center" vertical="center" textRotation="90"/>
      <protection/>
    </xf>
    <xf numFmtId="0" fontId="29" fillId="37" borderId="45" xfId="0" applyFont="1" applyFill="1" applyBorder="1" applyAlignment="1" applyProtection="1">
      <alignment horizontal="center" vertical="center" textRotation="90"/>
      <protection/>
    </xf>
    <xf numFmtId="0" fontId="23" fillId="0" borderId="46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4</xdr:col>
      <xdr:colOff>1200150</xdr:colOff>
      <xdr:row>4</xdr:row>
      <xdr:rowOff>28575</xdr:rowOff>
    </xdr:to>
    <xdr:sp fLocksText="0">
      <xdr:nvSpPr>
        <xdr:cNvPr id="1" name="Metin 1"/>
        <xdr:cNvSpPr txBox="1">
          <a:spLocks noChangeArrowheads="1"/>
        </xdr:cNvSpPr>
      </xdr:nvSpPr>
      <xdr:spPr>
        <a:xfrm>
          <a:off x="228600" y="76200"/>
          <a:ext cx="88296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KURUMLAR VERGİSİ HESABI (2013)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dodenet.com.tr/Documents%20and%20Settings/IOZIS/Belgelerim/&#304;SMA&#304;L/sablonlar/kv/kurum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İLER"/>
      <sheetName val="BEYANNAME"/>
      <sheetName val="YATIRIM"/>
    </sheetNames>
    <sheetDataSet>
      <sheetData sheetId="2">
        <row r="16">
          <cell r="H16">
            <v>3500000</v>
          </cell>
        </row>
        <row r="17">
          <cell r="H17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62"/>
  <sheetViews>
    <sheetView showGridLines="0" zoomScale="90" zoomScaleNormal="90" zoomScalePageLayoutView="0" workbookViewId="0" topLeftCell="A1">
      <selection activeCell="AH67" sqref="AH67:BB68"/>
    </sheetView>
  </sheetViews>
  <sheetFormatPr defaultColWidth="0" defaultRowHeight="12.75"/>
  <cols>
    <col min="1" max="1" width="3.00390625" style="75" customWidth="1"/>
    <col min="2" max="4" width="1.421875" style="75" customWidth="1"/>
    <col min="5" max="5" width="0.71875" style="75" customWidth="1"/>
    <col min="6" max="31" width="1.28515625" style="75" customWidth="1"/>
    <col min="32" max="32" width="2.00390625" style="75" customWidth="1"/>
    <col min="33" max="33" width="19.00390625" style="75" customWidth="1"/>
    <col min="34" max="94" width="1.28515625" style="75" customWidth="1"/>
    <col min="95" max="96" width="1.28515625" style="75" hidden="1" customWidth="1"/>
    <col min="97" max="97" width="26.8515625" style="75" hidden="1" customWidth="1"/>
    <col min="98" max="106" width="14.57421875" style="75" hidden="1" customWidth="1"/>
    <col min="107" max="16384" width="1.28515625" style="75" hidden="1" customWidth="1"/>
  </cols>
  <sheetData>
    <row r="1" spans="1:98" ht="4.5" customHeight="1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5"/>
      <c r="CQ1" s="72"/>
      <c r="CR1" s="73"/>
      <c r="CS1" s="74"/>
      <c r="CT1" s="74"/>
    </row>
    <row r="2" spans="1:98" ht="4.5" customHeight="1">
      <c r="A2" s="9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97"/>
      <c r="CQ2" s="76"/>
      <c r="CR2" s="77"/>
      <c r="CS2" s="74"/>
      <c r="CT2" s="74"/>
    </row>
    <row r="3" spans="1:98" ht="15.75" customHeight="1">
      <c r="A3" s="96"/>
      <c r="B3" s="78" t="s">
        <v>161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80"/>
      <c r="CP3" s="97"/>
      <c r="CQ3" s="76"/>
      <c r="CR3" s="77"/>
      <c r="CS3" s="74"/>
      <c r="CT3" s="74"/>
    </row>
    <row r="4" spans="1:98" ht="12.75">
      <c r="A4" s="9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81" t="s">
        <v>132</v>
      </c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81" t="s">
        <v>131</v>
      </c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97"/>
      <c r="CQ4" s="76"/>
      <c r="CR4" s="77"/>
      <c r="CS4" s="74"/>
      <c r="CT4" s="74"/>
    </row>
    <row r="5" spans="1:98" ht="12.75">
      <c r="A5" s="9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81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 t="s">
        <v>251</v>
      </c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 t="s">
        <v>252</v>
      </c>
      <c r="CN5" s="76"/>
      <c r="CO5" s="76"/>
      <c r="CP5" s="97"/>
      <c r="CQ5" s="76"/>
      <c r="CR5" s="77"/>
      <c r="CS5" s="74"/>
      <c r="CT5" s="74"/>
    </row>
    <row r="6" spans="1:98" ht="6" customHeight="1">
      <c r="A6" s="9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97"/>
      <c r="CQ6" s="76"/>
      <c r="CR6" s="77"/>
      <c r="CS6" s="74"/>
      <c r="CT6" s="74"/>
    </row>
    <row r="7" spans="1:98" ht="9.75" customHeight="1">
      <c r="A7" s="96"/>
      <c r="B7" s="288">
        <v>29</v>
      </c>
      <c r="C7" s="289"/>
      <c r="D7" s="290"/>
      <c r="E7" s="76"/>
      <c r="F7" s="294" t="s">
        <v>133</v>
      </c>
      <c r="G7" s="295"/>
      <c r="H7" s="296"/>
      <c r="I7" s="76"/>
      <c r="J7" s="76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282">
        <f>IF(VERİLER!E7&gt;0,VERİLER!E7,0)</f>
        <v>0</v>
      </c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4"/>
      <c r="CP7" s="97"/>
      <c r="CQ7" s="76"/>
      <c r="CR7" s="77"/>
      <c r="CS7" s="74"/>
      <c r="CT7" s="74"/>
    </row>
    <row r="8" spans="1:98" ht="9.75" customHeight="1">
      <c r="A8" s="96"/>
      <c r="B8" s="291"/>
      <c r="C8" s="292"/>
      <c r="D8" s="293"/>
      <c r="E8" s="76"/>
      <c r="F8" s="297"/>
      <c r="G8" s="298"/>
      <c r="H8" s="299"/>
      <c r="I8" s="76"/>
      <c r="J8" s="82" t="s">
        <v>134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 t="s">
        <v>251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 t="s">
        <v>252</v>
      </c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285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7"/>
      <c r="CP8" s="97"/>
      <c r="CQ8" s="76"/>
      <c r="CR8" s="77"/>
      <c r="CS8" s="74"/>
      <c r="CT8" s="74"/>
    </row>
    <row r="9" spans="1:98" ht="7.5" customHeight="1">
      <c r="A9" s="96"/>
      <c r="B9" s="76"/>
      <c r="C9" s="76"/>
      <c r="D9" s="76"/>
      <c r="E9" s="76"/>
      <c r="F9" s="297"/>
      <c r="G9" s="298"/>
      <c r="H9" s="299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97"/>
      <c r="CQ9" s="76"/>
      <c r="CR9" s="77"/>
      <c r="CS9" s="74"/>
      <c r="CT9" s="74"/>
    </row>
    <row r="10" spans="1:98" ht="9.75" customHeight="1">
      <c r="A10" s="96"/>
      <c r="B10" s="288">
        <v>30</v>
      </c>
      <c r="C10" s="289"/>
      <c r="D10" s="290"/>
      <c r="E10" s="76"/>
      <c r="F10" s="297"/>
      <c r="G10" s="298"/>
      <c r="H10" s="299"/>
      <c r="I10" s="76"/>
      <c r="J10" s="76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282">
        <f>IF(VERİLER!E7&gt;0,0,-VERİLER!E7)</f>
        <v>0</v>
      </c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4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97"/>
      <c r="CQ10" s="76"/>
      <c r="CR10" s="77"/>
      <c r="CS10" s="74"/>
      <c r="CT10" s="74"/>
    </row>
    <row r="11" spans="1:98" ht="9.75" customHeight="1">
      <c r="A11" s="96"/>
      <c r="B11" s="291"/>
      <c r="C11" s="292"/>
      <c r="D11" s="293"/>
      <c r="E11" s="76"/>
      <c r="F11" s="300"/>
      <c r="G11" s="301"/>
      <c r="H11" s="302"/>
      <c r="I11" s="76"/>
      <c r="J11" s="82" t="s">
        <v>135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285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7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97"/>
      <c r="CQ11" s="76"/>
      <c r="CR11" s="77"/>
      <c r="CS11" s="74"/>
      <c r="CT11" s="74"/>
    </row>
    <row r="12" spans="1:98" ht="4.5" customHeight="1">
      <c r="A12" s="9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97"/>
      <c r="CQ12" s="76"/>
      <c r="CR12" s="77"/>
      <c r="CS12" s="74"/>
      <c r="CT12" s="74"/>
    </row>
    <row r="13" spans="1:98" ht="9.75" customHeight="1">
      <c r="A13" s="96"/>
      <c r="B13" s="288">
        <v>31</v>
      </c>
      <c r="C13" s="289"/>
      <c r="D13" s="290"/>
      <c r="E13" s="76"/>
      <c r="F13" s="294" t="s">
        <v>136</v>
      </c>
      <c r="G13" s="295"/>
      <c r="H13" s="296"/>
      <c r="I13" s="76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282">
        <f>VERİLER!E23</f>
        <v>0</v>
      </c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4"/>
      <c r="CP13" s="97"/>
      <c r="CQ13" s="76"/>
      <c r="CR13" s="77"/>
      <c r="CS13" s="74"/>
      <c r="CT13" s="74"/>
    </row>
    <row r="14" spans="1:98" ht="9.75" customHeight="1">
      <c r="A14" s="96"/>
      <c r="B14" s="291"/>
      <c r="C14" s="292"/>
      <c r="D14" s="293"/>
      <c r="E14" s="76"/>
      <c r="F14" s="297"/>
      <c r="G14" s="298"/>
      <c r="H14" s="299"/>
      <c r="I14" s="76"/>
      <c r="J14" s="82" t="s">
        <v>137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285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7"/>
      <c r="CP14" s="97"/>
      <c r="CQ14" s="76"/>
      <c r="CR14" s="77"/>
      <c r="CS14" s="74"/>
      <c r="CT14" s="74"/>
    </row>
    <row r="15" spans="1:98" ht="6" customHeight="1">
      <c r="A15" s="96"/>
      <c r="B15" s="76"/>
      <c r="C15" s="76"/>
      <c r="D15" s="76"/>
      <c r="E15" s="76"/>
      <c r="F15" s="297"/>
      <c r="G15" s="298"/>
      <c r="H15" s="299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97"/>
      <c r="CQ15" s="76"/>
      <c r="CR15" s="77"/>
      <c r="CS15" s="74"/>
      <c r="CT15" s="74"/>
    </row>
    <row r="16" spans="1:98" ht="9.75" customHeight="1">
      <c r="A16" s="96"/>
      <c r="B16" s="288">
        <v>32</v>
      </c>
      <c r="C16" s="289"/>
      <c r="D16" s="290"/>
      <c r="E16" s="76"/>
      <c r="F16" s="297"/>
      <c r="G16" s="298"/>
      <c r="H16" s="299"/>
      <c r="I16" s="76"/>
      <c r="J16" s="76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282">
        <f>VERİLER!E60</f>
        <v>0</v>
      </c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4"/>
      <c r="CP16" s="97"/>
      <c r="CQ16" s="76"/>
      <c r="CR16" s="77"/>
      <c r="CS16" s="74"/>
      <c r="CT16" s="74"/>
    </row>
    <row r="17" spans="1:98" ht="9.75" customHeight="1">
      <c r="A17" s="96"/>
      <c r="B17" s="291"/>
      <c r="C17" s="292"/>
      <c r="D17" s="293"/>
      <c r="E17" s="76"/>
      <c r="F17" s="300"/>
      <c r="G17" s="301"/>
      <c r="H17" s="302"/>
      <c r="I17" s="76"/>
      <c r="J17" s="82" t="s">
        <v>120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285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7"/>
      <c r="CP17" s="97"/>
      <c r="CQ17" s="76"/>
      <c r="CR17" s="77"/>
      <c r="CS17" s="74"/>
      <c r="CT17" s="74"/>
    </row>
    <row r="18" spans="1:98" ht="4.5" customHeight="1">
      <c r="A18" s="9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97"/>
      <c r="CQ18" s="76"/>
      <c r="CR18" s="77"/>
      <c r="CS18" s="74"/>
      <c r="CT18" s="74"/>
    </row>
    <row r="19" spans="1:98" ht="9.75" customHeight="1">
      <c r="A19" s="96"/>
      <c r="B19" s="288">
        <v>33</v>
      </c>
      <c r="C19" s="289"/>
      <c r="D19" s="290"/>
      <c r="E19" s="76"/>
      <c r="F19" s="316" t="s">
        <v>138</v>
      </c>
      <c r="G19" s="317"/>
      <c r="H19" s="318"/>
      <c r="I19" s="76"/>
      <c r="J19" s="76"/>
      <c r="K19" s="83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282">
        <f>VERİLER!E64</f>
        <v>0</v>
      </c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4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97"/>
      <c r="CQ19" s="76"/>
      <c r="CR19" s="77"/>
      <c r="CS19" s="74"/>
      <c r="CT19" s="74"/>
    </row>
    <row r="20" spans="1:98" ht="9.75" customHeight="1">
      <c r="A20" s="96"/>
      <c r="B20" s="291"/>
      <c r="C20" s="292"/>
      <c r="D20" s="293"/>
      <c r="E20" s="76"/>
      <c r="F20" s="319"/>
      <c r="G20" s="320"/>
      <c r="H20" s="321"/>
      <c r="I20" s="76"/>
      <c r="J20" s="83" t="s">
        <v>163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285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7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97"/>
      <c r="CQ20" s="76"/>
      <c r="CR20" s="77"/>
      <c r="CS20" s="74"/>
      <c r="CT20" s="74"/>
    </row>
    <row r="21" spans="1:98" ht="6.75" customHeight="1">
      <c r="A21" s="96"/>
      <c r="B21" s="76"/>
      <c r="C21" s="76"/>
      <c r="D21" s="76"/>
      <c r="E21" s="76"/>
      <c r="F21" s="319"/>
      <c r="G21" s="320"/>
      <c r="H21" s="321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97"/>
      <c r="CQ21" s="76"/>
      <c r="CR21" s="77"/>
      <c r="CS21" s="74"/>
      <c r="CT21" s="74"/>
    </row>
    <row r="22" spans="1:98" ht="9.75" customHeight="1">
      <c r="A22" s="96"/>
      <c r="B22" s="288">
        <v>34</v>
      </c>
      <c r="C22" s="289"/>
      <c r="D22" s="290"/>
      <c r="E22" s="76"/>
      <c r="F22" s="319"/>
      <c r="G22" s="320"/>
      <c r="H22" s="321"/>
      <c r="I22" s="76"/>
      <c r="J22" s="83" t="s">
        <v>162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282">
        <f>VERİLER!E65</f>
        <v>0</v>
      </c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4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97"/>
      <c r="CQ22" s="76"/>
      <c r="CR22" s="77"/>
      <c r="CS22" s="74"/>
      <c r="CT22" s="74"/>
    </row>
    <row r="23" spans="1:98" ht="9.75" customHeight="1">
      <c r="A23" s="96"/>
      <c r="B23" s="291"/>
      <c r="C23" s="292"/>
      <c r="D23" s="293"/>
      <c r="E23" s="76"/>
      <c r="F23" s="319"/>
      <c r="G23" s="320"/>
      <c r="H23" s="321"/>
      <c r="I23" s="76"/>
      <c r="J23" s="83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285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7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97"/>
      <c r="CQ23" s="76"/>
      <c r="CR23" s="77"/>
      <c r="CS23" s="74"/>
      <c r="CT23" s="74"/>
    </row>
    <row r="24" spans="1:98" ht="6.75" customHeight="1">
      <c r="A24" s="96"/>
      <c r="B24" s="76"/>
      <c r="C24" s="76"/>
      <c r="D24" s="76"/>
      <c r="E24" s="76"/>
      <c r="F24" s="319"/>
      <c r="G24" s="320"/>
      <c r="H24" s="321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97"/>
      <c r="CQ24" s="76"/>
      <c r="CR24" s="77"/>
      <c r="CS24" s="74"/>
      <c r="CT24" s="74"/>
    </row>
    <row r="25" spans="1:98" ht="9.75" customHeight="1">
      <c r="A25" s="96"/>
      <c r="B25" s="288">
        <v>35</v>
      </c>
      <c r="C25" s="289"/>
      <c r="D25" s="290"/>
      <c r="E25" s="76"/>
      <c r="F25" s="319"/>
      <c r="G25" s="320"/>
      <c r="H25" s="321"/>
      <c r="I25" s="76"/>
      <c r="J25" s="83" t="s">
        <v>164</v>
      </c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282">
        <f>VERİLER!E66</f>
        <v>0</v>
      </c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4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97"/>
      <c r="CQ25" s="76"/>
      <c r="CR25" s="77"/>
      <c r="CS25" s="74"/>
      <c r="CT25" s="74"/>
    </row>
    <row r="26" spans="1:98" ht="9.75" customHeight="1">
      <c r="A26" s="96"/>
      <c r="B26" s="291"/>
      <c r="C26" s="292"/>
      <c r="D26" s="293"/>
      <c r="E26" s="76"/>
      <c r="F26" s="319"/>
      <c r="G26" s="320"/>
      <c r="H26" s="321"/>
      <c r="I26" s="76"/>
      <c r="J26" s="83" t="s">
        <v>165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285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7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97"/>
      <c r="CQ26" s="76"/>
      <c r="CR26" s="77"/>
      <c r="CS26" s="74"/>
      <c r="CT26" s="74"/>
    </row>
    <row r="27" spans="1:98" ht="6.75" customHeight="1">
      <c r="A27" s="96"/>
      <c r="B27" s="76"/>
      <c r="C27" s="76"/>
      <c r="D27" s="76"/>
      <c r="E27" s="76"/>
      <c r="F27" s="319"/>
      <c r="G27" s="320"/>
      <c r="H27" s="321"/>
      <c r="I27" s="76"/>
      <c r="J27" s="83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97"/>
      <c r="CQ27" s="76"/>
      <c r="CR27" s="77"/>
      <c r="CS27" s="74"/>
      <c r="CT27" s="74"/>
    </row>
    <row r="28" spans="1:98" ht="9.75" customHeight="1">
      <c r="A28" s="96"/>
      <c r="B28" s="288">
        <v>36</v>
      </c>
      <c r="C28" s="289"/>
      <c r="D28" s="290"/>
      <c r="E28" s="76"/>
      <c r="F28" s="319"/>
      <c r="G28" s="320"/>
      <c r="H28" s="321"/>
      <c r="I28" s="76"/>
      <c r="J28" s="83" t="s">
        <v>166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282">
        <f>VERİLER!E69</f>
        <v>0</v>
      </c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4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97"/>
      <c r="CQ28" s="76"/>
      <c r="CR28" s="77"/>
      <c r="CS28" s="74"/>
      <c r="CT28" s="74"/>
    </row>
    <row r="29" spans="1:98" ht="9.75" customHeight="1">
      <c r="A29" s="96"/>
      <c r="B29" s="291"/>
      <c r="C29" s="292"/>
      <c r="D29" s="293"/>
      <c r="E29" s="76"/>
      <c r="F29" s="319"/>
      <c r="G29" s="320"/>
      <c r="H29" s="321"/>
      <c r="I29" s="76"/>
      <c r="J29" s="83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285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7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97"/>
      <c r="CQ29" s="76"/>
      <c r="CR29" s="77"/>
      <c r="CS29" s="74"/>
      <c r="CT29" s="74"/>
    </row>
    <row r="30" spans="1:98" ht="6.75" customHeight="1">
      <c r="A30" s="96"/>
      <c r="B30" s="76"/>
      <c r="C30" s="76"/>
      <c r="D30" s="76"/>
      <c r="E30" s="76"/>
      <c r="F30" s="319"/>
      <c r="G30" s="320"/>
      <c r="H30" s="321"/>
      <c r="I30" s="76"/>
      <c r="J30" s="83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97"/>
      <c r="CQ30" s="76"/>
      <c r="CR30" s="77"/>
      <c r="CS30" s="74"/>
      <c r="CT30" s="74"/>
    </row>
    <row r="31" spans="1:98" ht="9.75" customHeight="1">
      <c r="A31" s="96"/>
      <c r="B31" s="288">
        <v>37</v>
      </c>
      <c r="C31" s="289"/>
      <c r="D31" s="290"/>
      <c r="E31" s="76"/>
      <c r="F31" s="319"/>
      <c r="G31" s="320"/>
      <c r="H31" s="321"/>
      <c r="I31" s="76"/>
      <c r="J31" s="83" t="s">
        <v>167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282">
        <f>VERİLER!E70</f>
        <v>0</v>
      </c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4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97"/>
      <c r="CQ31" s="76"/>
      <c r="CR31" s="77"/>
      <c r="CS31" s="74"/>
      <c r="CT31" s="74"/>
    </row>
    <row r="32" spans="1:98" ht="9.75" customHeight="1">
      <c r="A32" s="96"/>
      <c r="B32" s="291"/>
      <c r="C32" s="292"/>
      <c r="D32" s="293"/>
      <c r="E32" s="76"/>
      <c r="F32" s="319"/>
      <c r="G32" s="320"/>
      <c r="H32" s="321"/>
      <c r="I32" s="76"/>
      <c r="J32" s="83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285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97"/>
      <c r="CQ32" s="76"/>
      <c r="CR32" s="77"/>
      <c r="CS32" s="74"/>
      <c r="CT32" s="74"/>
    </row>
    <row r="33" spans="1:98" ht="6.75" customHeight="1">
      <c r="A33" s="96"/>
      <c r="B33" s="76"/>
      <c r="C33" s="76"/>
      <c r="D33" s="76"/>
      <c r="E33" s="76"/>
      <c r="F33" s="319"/>
      <c r="G33" s="320"/>
      <c r="H33" s="321"/>
      <c r="I33" s="76"/>
      <c r="J33" s="83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83"/>
      <c r="BS33" s="83"/>
      <c r="BT33" s="83"/>
      <c r="BU33" s="83"/>
      <c r="BV33" s="83"/>
      <c r="BW33" s="83"/>
      <c r="BX33" s="83"/>
      <c r="BY33" s="83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97"/>
      <c r="CQ33" s="76"/>
      <c r="CR33" s="77"/>
      <c r="CS33" s="74"/>
      <c r="CT33" s="74"/>
    </row>
    <row r="34" spans="1:98" ht="9.75" customHeight="1">
      <c r="A34" s="96"/>
      <c r="B34" s="288">
        <v>38</v>
      </c>
      <c r="C34" s="289"/>
      <c r="D34" s="290"/>
      <c r="E34" s="76"/>
      <c r="F34" s="319"/>
      <c r="G34" s="320"/>
      <c r="H34" s="321"/>
      <c r="I34" s="76"/>
      <c r="J34" s="83" t="s">
        <v>168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282">
        <f>VERİLER!E71</f>
        <v>0</v>
      </c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4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83"/>
      <c r="BS34" s="83"/>
      <c r="BT34" s="83"/>
      <c r="BU34" s="83"/>
      <c r="BV34" s="83"/>
      <c r="BW34" s="83"/>
      <c r="BX34" s="83"/>
      <c r="BY34" s="83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97"/>
      <c r="CQ34" s="76"/>
      <c r="CR34" s="77"/>
      <c r="CS34" s="74"/>
      <c r="CT34" s="74"/>
    </row>
    <row r="35" spans="1:98" ht="9.75" customHeight="1">
      <c r="A35" s="96"/>
      <c r="B35" s="291"/>
      <c r="C35" s="292"/>
      <c r="D35" s="293"/>
      <c r="E35" s="76"/>
      <c r="F35" s="319"/>
      <c r="G35" s="320"/>
      <c r="H35" s="321"/>
      <c r="I35" s="76"/>
      <c r="J35" s="83" t="s">
        <v>253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285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7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83"/>
      <c r="BS35" s="83"/>
      <c r="BT35" s="83"/>
      <c r="BU35" s="83"/>
      <c r="BV35" s="83"/>
      <c r="BW35" s="83"/>
      <c r="BX35" s="83"/>
      <c r="BY35" s="83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97"/>
      <c r="CQ35" s="76"/>
      <c r="CR35" s="77"/>
      <c r="CS35" s="74"/>
      <c r="CT35" s="74"/>
    </row>
    <row r="36" spans="1:98" ht="6.75" customHeight="1">
      <c r="A36" s="96"/>
      <c r="B36" s="76"/>
      <c r="C36" s="76"/>
      <c r="D36" s="76"/>
      <c r="E36" s="76"/>
      <c r="F36" s="319"/>
      <c r="G36" s="320"/>
      <c r="H36" s="321"/>
      <c r="I36" s="76"/>
      <c r="J36" s="83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83"/>
      <c r="BS36" s="83"/>
      <c r="BT36" s="83"/>
      <c r="BU36" s="83"/>
      <c r="BV36" s="83"/>
      <c r="BW36" s="83"/>
      <c r="BX36" s="83"/>
      <c r="BY36" s="83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97"/>
      <c r="CQ36" s="76"/>
      <c r="CR36" s="77"/>
      <c r="CS36" s="74"/>
      <c r="CT36" s="74"/>
    </row>
    <row r="37" spans="1:98" ht="9.75" customHeight="1">
      <c r="A37" s="96"/>
      <c r="B37" s="288">
        <v>39</v>
      </c>
      <c r="C37" s="289"/>
      <c r="D37" s="290"/>
      <c r="E37" s="76"/>
      <c r="F37" s="319"/>
      <c r="G37" s="320"/>
      <c r="H37" s="321"/>
      <c r="I37" s="76"/>
      <c r="J37" s="83" t="s">
        <v>169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282">
        <f>VERİLER!E73</f>
        <v>0</v>
      </c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4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315" t="s">
        <v>304</v>
      </c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97"/>
      <c r="CQ37" s="76"/>
      <c r="CR37" s="77"/>
      <c r="CS37" s="74"/>
      <c r="CT37" s="74"/>
    </row>
    <row r="38" spans="1:98" ht="9.75" customHeight="1">
      <c r="A38" s="96"/>
      <c r="B38" s="291"/>
      <c r="C38" s="292"/>
      <c r="D38" s="293"/>
      <c r="E38" s="76"/>
      <c r="F38" s="319"/>
      <c r="G38" s="320"/>
      <c r="H38" s="321"/>
      <c r="I38" s="76"/>
      <c r="J38" s="83" t="s">
        <v>170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285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7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97"/>
      <c r="CQ38" s="76"/>
      <c r="CR38" s="77"/>
      <c r="CS38" s="74"/>
      <c r="CT38" s="74"/>
    </row>
    <row r="39" spans="1:98" ht="6.75" customHeight="1">
      <c r="A39" s="96"/>
      <c r="B39" s="76"/>
      <c r="C39" s="76"/>
      <c r="D39" s="76"/>
      <c r="E39" s="76"/>
      <c r="F39" s="319"/>
      <c r="G39" s="320"/>
      <c r="H39" s="321"/>
      <c r="I39" s="76"/>
      <c r="J39" s="83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97"/>
      <c r="CQ39" s="76"/>
      <c r="CR39" s="77"/>
      <c r="CS39" s="74"/>
      <c r="CT39" s="74"/>
    </row>
    <row r="40" spans="1:98" ht="9.75" customHeight="1">
      <c r="A40" s="96"/>
      <c r="B40" s="288">
        <v>40</v>
      </c>
      <c r="C40" s="289"/>
      <c r="D40" s="290"/>
      <c r="E40" s="76"/>
      <c r="F40" s="319"/>
      <c r="G40" s="320"/>
      <c r="H40" s="321"/>
      <c r="I40" s="76"/>
      <c r="J40" s="83" t="s">
        <v>171</v>
      </c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282">
        <f>VERİLER!E76</f>
        <v>0</v>
      </c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4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97"/>
      <c r="CQ40" s="76"/>
      <c r="CR40" s="77"/>
      <c r="CS40" s="74"/>
      <c r="CT40" s="74"/>
    </row>
    <row r="41" spans="1:98" ht="9.75" customHeight="1">
      <c r="A41" s="96"/>
      <c r="B41" s="291"/>
      <c r="C41" s="292"/>
      <c r="D41" s="293"/>
      <c r="E41" s="76"/>
      <c r="F41" s="319"/>
      <c r="G41" s="320"/>
      <c r="H41" s="321"/>
      <c r="I41" s="76"/>
      <c r="J41" s="83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285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7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97"/>
      <c r="CQ41" s="76"/>
      <c r="CR41" s="77"/>
      <c r="CS41" s="74"/>
      <c r="CT41" s="74"/>
    </row>
    <row r="42" spans="1:98" ht="6.75" customHeight="1">
      <c r="A42" s="96"/>
      <c r="B42" s="76"/>
      <c r="C42" s="76"/>
      <c r="D42" s="76"/>
      <c r="E42" s="76"/>
      <c r="F42" s="319"/>
      <c r="G42" s="320"/>
      <c r="H42" s="321"/>
      <c r="I42" s="76"/>
      <c r="J42" s="83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97"/>
      <c r="CQ42" s="76"/>
      <c r="CR42" s="77"/>
      <c r="CS42" s="74"/>
      <c r="CT42" s="74"/>
    </row>
    <row r="43" spans="1:98" ht="9.75" customHeight="1">
      <c r="A43" s="96"/>
      <c r="B43" s="288">
        <v>41</v>
      </c>
      <c r="C43" s="289"/>
      <c r="D43" s="290"/>
      <c r="E43" s="76"/>
      <c r="F43" s="319"/>
      <c r="G43" s="320"/>
      <c r="H43" s="321"/>
      <c r="I43" s="76"/>
      <c r="J43" s="83" t="s">
        <v>172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282">
        <f>VERİLER!E78</f>
        <v>0</v>
      </c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4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97"/>
      <c r="CQ43" s="76"/>
      <c r="CR43" s="77"/>
      <c r="CS43" s="74"/>
      <c r="CT43" s="74"/>
    </row>
    <row r="44" spans="1:98" ht="9.75" customHeight="1">
      <c r="A44" s="96"/>
      <c r="B44" s="291"/>
      <c r="C44" s="292"/>
      <c r="D44" s="293"/>
      <c r="E44" s="76"/>
      <c r="F44" s="319"/>
      <c r="G44" s="320"/>
      <c r="H44" s="321"/>
      <c r="I44" s="76"/>
      <c r="J44" s="83" t="s">
        <v>174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285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7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97"/>
      <c r="CQ44" s="76"/>
      <c r="CR44" s="77"/>
      <c r="CS44" s="74"/>
      <c r="CT44" s="74"/>
    </row>
    <row r="45" spans="1:98" ht="6.75" customHeight="1">
      <c r="A45" s="96"/>
      <c r="B45" s="76"/>
      <c r="C45" s="76"/>
      <c r="D45" s="76"/>
      <c r="E45" s="76"/>
      <c r="F45" s="319"/>
      <c r="G45" s="320"/>
      <c r="H45" s="321"/>
      <c r="I45" s="76"/>
      <c r="J45" s="83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97"/>
      <c r="CQ45" s="76"/>
      <c r="CR45" s="77"/>
      <c r="CS45" s="74"/>
      <c r="CT45" s="74"/>
    </row>
    <row r="46" spans="1:98" ht="9.75" customHeight="1">
      <c r="A46" s="96"/>
      <c r="B46" s="288">
        <v>42</v>
      </c>
      <c r="C46" s="289"/>
      <c r="D46" s="290"/>
      <c r="E46" s="76"/>
      <c r="F46" s="319"/>
      <c r="G46" s="320"/>
      <c r="H46" s="321"/>
      <c r="I46" s="76"/>
      <c r="J46" s="83" t="s">
        <v>175</v>
      </c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282">
        <f>VERİLER!E79</f>
        <v>0</v>
      </c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4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97"/>
      <c r="CQ46" s="76"/>
      <c r="CR46" s="77"/>
      <c r="CS46" s="74"/>
      <c r="CT46" s="74"/>
    </row>
    <row r="47" spans="1:98" ht="9.75" customHeight="1">
      <c r="A47" s="96"/>
      <c r="B47" s="291"/>
      <c r="C47" s="292"/>
      <c r="D47" s="293"/>
      <c r="E47" s="76"/>
      <c r="F47" s="319"/>
      <c r="G47" s="320"/>
      <c r="H47" s="321"/>
      <c r="I47" s="76"/>
      <c r="J47" s="83" t="s">
        <v>173</v>
      </c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285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7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97"/>
      <c r="CQ47" s="76"/>
      <c r="CR47" s="77"/>
      <c r="CS47" s="74"/>
      <c r="CT47" s="74"/>
    </row>
    <row r="48" spans="1:98" ht="6.75" customHeight="1">
      <c r="A48" s="96"/>
      <c r="B48" s="76"/>
      <c r="C48" s="76"/>
      <c r="D48" s="76"/>
      <c r="E48" s="76"/>
      <c r="F48" s="319"/>
      <c r="G48" s="320"/>
      <c r="H48" s="321"/>
      <c r="I48" s="76"/>
      <c r="J48" s="83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97"/>
      <c r="CQ48" s="76"/>
      <c r="CR48" s="77"/>
      <c r="CS48" s="74"/>
      <c r="CT48" s="74"/>
    </row>
    <row r="49" spans="1:98" ht="9.75" customHeight="1">
      <c r="A49" s="96"/>
      <c r="B49" s="288">
        <v>43</v>
      </c>
      <c r="C49" s="289"/>
      <c r="D49" s="290"/>
      <c r="E49" s="76"/>
      <c r="F49" s="319"/>
      <c r="G49" s="320"/>
      <c r="H49" s="321"/>
      <c r="I49" s="76"/>
      <c r="J49" s="83" t="s">
        <v>176</v>
      </c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282">
        <f>VERİLER!E81</f>
        <v>0</v>
      </c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4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97"/>
      <c r="CQ49" s="76"/>
      <c r="CR49" s="77"/>
      <c r="CS49" s="74"/>
      <c r="CT49" s="74"/>
    </row>
    <row r="50" spans="1:98" ht="9.75" customHeight="1">
      <c r="A50" s="96"/>
      <c r="B50" s="291"/>
      <c r="C50" s="292"/>
      <c r="D50" s="293"/>
      <c r="E50" s="76"/>
      <c r="F50" s="319"/>
      <c r="G50" s="320"/>
      <c r="H50" s="321"/>
      <c r="I50" s="76"/>
      <c r="J50" s="83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285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7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97"/>
      <c r="CQ50" s="76"/>
      <c r="CR50" s="77"/>
      <c r="CS50" s="74"/>
      <c r="CT50" s="74"/>
    </row>
    <row r="51" spans="1:98" ht="6.75" customHeight="1">
      <c r="A51" s="96"/>
      <c r="B51" s="76"/>
      <c r="C51" s="76"/>
      <c r="D51" s="76"/>
      <c r="E51" s="76"/>
      <c r="F51" s="319"/>
      <c r="G51" s="320"/>
      <c r="H51" s="321"/>
      <c r="I51" s="76"/>
      <c r="J51" s="83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97"/>
      <c r="CQ51" s="76"/>
      <c r="CR51" s="77"/>
      <c r="CS51" s="74"/>
      <c r="CT51" s="74"/>
    </row>
    <row r="52" spans="1:98" ht="9.75" customHeight="1">
      <c r="A52" s="96"/>
      <c r="B52" s="288">
        <v>44</v>
      </c>
      <c r="C52" s="289"/>
      <c r="D52" s="290"/>
      <c r="E52" s="76"/>
      <c r="F52" s="319"/>
      <c r="G52" s="320"/>
      <c r="H52" s="321"/>
      <c r="I52" s="76"/>
      <c r="J52" s="83" t="s">
        <v>177</v>
      </c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282">
        <f>VERİLER!E82</f>
        <v>0</v>
      </c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4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97"/>
      <c r="CQ52" s="76"/>
      <c r="CR52" s="77"/>
      <c r="CS52" s="74"/>
      <c r="CT52" s="74"/>
    </row>
    <row r="53" spans="1:98" ht="9.75" customHeight="1">
      <c r="A53" s="96"/>
      <c r="B53" s="291"/>
      <c r="C53" s="292"/>
      <c r="D53" s="293"/>
      <c r="E53" s="76"/>
      <c r="F53" s="319"/>
      <c r="G53" s="320"/>
      <c r="H53" s="321"/>
      <c r="I53" s="76"/>
      <c r="J53" s="83" t="s">
        <v>139</v>
      </c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285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7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97"/>
      <c r="CQ53" s="76"/>
      <c r="CR53" s="77"/>
      <c r="CS53" s="74"/>
      <c r="CT53" s="74"/>
    </row>
    <row r="54" spans="1:98" ht="6.75" customHeight="1">
      <c r="A54" s="96"/>
      <c r="B54" s="76"/>
      <c r="C54" s="76"/>
      <c r="D54" s="76"/>
      <c r="E54" s="76"/>
      <c r="F54" s="319"/>
      <c r="G54" s="320"/>
      <c r="H54" s="321"/>
      <c r="I54" s="76"/>
      <c r="J54" s="83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97"/>
      <c r="CQ54" s="76"/>
      <c r="CR54" s="77"/>
      <c r="CS54" s="74"/>
      <c r="CT54" s="74"/>
    </row>
    <row r="55" spans="1:98" ht="9.75" customHeight="1">
      <c r="A55" s="96"/>
      <c r="B55" s="288">
        <v>45</v>
      </c>
      <c r="C55" s="289"/>
      <c r="D55" s="290"/>
      <c r="E55" s="76"/>
      <c r="F55" s="319"/>
      <c r="G55" s="320"/>
      <c r="H55" s="321"/>
      <c r="I55" s="76"/>
      <c r="J55" s="83" t="s">
        <v>178</v>
      </c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282">
        <f>VERİLER!E83</f>
        <v>0</v>
      </c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4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97"/>
      <c r="CQ55" s="76"/>
      <c r="CR55" s="77"/>
      <c r="CS55" s="74"/>
      <c r="CT55" s="74"/>
    </row>
    <row r="56" spans="1:98" ht="9.75" customHeight="1">
      <c r="A56" s="96"/>
      <c r="B56" s="291"/>
      <c r="C56" s="292"/>
      <c r="D56" s="293"/>
      <c r="E56" s="76"/>
      <c r="F56" s="319"/>
      <c r="G56" s="320"/>
      <c r="H56" s="321"/>
      <c r="I56" s="76"/>
      <c r="J56" s="83" t="s">
        <v>179</v>
      </c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285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7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97"/>
      <c r="CQ56" s="76"/>
      <c r="CR56" s="77"/>
      <c r="CS56" s="74"/>
      <c r="CT56" s="74"/>
    </row>
    <row r="57" spans="1:98" ht="6.75" customHeight="1">
      <c r="A57" s="96"/>
      <c r="B57" s="76"/>
      <c r="C57" s="76"/>
      <c r="D57" s="76"/>
      <c r="E57" s="76"/>
      <c r="F57" s="319"/>
      <c r="G57" s="320"/>
      <c r="H57" s="321"/>
      <c r="I57" s="76"/>
      <c r="J57" s="83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97"/>
      <c r="CQ57" s="76"/>
      <c r="CR57" s="77"/>
      <c r="CS57" s="74"/>
      <c r="CT57" s="74"/>
    </row>
    <row r="58" spans="1:98" ht="9.75" customHeight="1">
      <c r="A58" s="96"/>
      <c r="B58" s="288">
        <v>46</v>
      </c>
      <c r="C58" s="289"/>
      <c r="D58" s="290"/>
      <c r="E58" s="76"/>
      <c r="F58" s="319"/>
      <c r="G58" s="320"/>
      <c r="H58" s="321"/>
      <c r="I58" s="76"/>
      <c r="J58" s="83" t="s">
        <v>345</v>
      </c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282">
        <f>VERİLER!E84</f>
        <v>0</v>
      </c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4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97"/>
      <c r="CQ58" s="76"/>
      <c r="CR58" s="77"/>
      <c r="CS58" s="74"/>
      <c r="CT58" s="74"/>
    </row>
    <row r="59" spans="1:98" ht="11.25" customHeight="1">
      <c r="A59" s="96"/>
      <c r="B59" s="291"/>
      <c r="C59" s="292"/>
      <c r="D59" s="293"/>
      <c r="E59" s="76"/>
      <c r="F59" s="319"/>
      <c r="G59" s="320"/>
      <c r="H59" s="321"/>
      <c r="I59" s="76"/>
      <c r="J59" s="83" t="s">
        <v>303</v>
      </c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285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7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97"/>
      <c r="CQ59" s="76"/>
      <c r="CR59" s="77"/>
      <c r="CS59" s="74"/>
      <c r="CT59" s="74"/>
    </row>
    <row r="60" spans="1:98" ht="6.75" customHeight="1">
      <c r="A60" s="96"/>
      <c r="B60" s="76"/>
      <c r="C60" s="76"/>
      <c r="D60" s="76"/>
      <c r="E60" s="76"/>
      <c r="F60" s="319"/>
      <c r="G60" s="320"/>
      <c r="H60" s="321"/>
      <c r="I60" s="76"/>
      <c r="J60" s="83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97"/>
      <c r="CQ60" s="76"/>
      <c r="CR60" s="77"/>
      <c r="CS60" s="74"/>
      <c r="CT60" s="74"/>
    </row>
    <row r="61" spans="1:98" ht="9.75" customHeight="1">
      <c r="A61" s="96"/>
      <c r="B61" s="288">
        <v>47</v>
      </c>
      <c r="C61" s="289"/>
      <c r="D61" s="290"/>
      <c r="E61" s="76"/>
      <c r="F61" s="319"/>
      <c r="G61" s="320"/>
      <c r="H61" s="321"/>
      <c r="I61" s="76"/>
      <c r="J61" s="83" t="s">
        <v>180</v>
      </c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282">
        <f>VERİLER!E9+VERİLER!E20+VERİLER!E85</f>
        <v>0</v>
      </c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4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97"/>
      <c r="CQ61" s="76"/>
      <c r="CR61" s="77"/>
      <c r="CS61" s="74"/>
      <c r="CT61" s="74"/>
    </row>
    <row r="62" spans="1:98" ht="9.75" customHeight="1">
      <c r="A62" s="96"/>
      <c r="B62" s="291"/>
      <c r="C62" s="292"/>
      <c r="D62" s="293"/>
      <c r="E62" s="76"/>
      <c r="F62" s="322"/>
      <c r="G62" s="323"/>
      <c r="H62" s="324"/>
      <c r="I62" s="76"/>
      <c r="J62" s="83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285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7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97"/>
      <c r="CQ62" s="76"/>
      <c r="CR62" s="77"/>
      <c r="CS62" s="74"/>
      <c r="CT62" s="74"/>
    </row>
    <row r="63" spans="1:98" ht="9.75" customHeight="1">
      <c r="A63" s="96"/>
      <c r="B63" s="76"/>
      <c r="C63" s="76"/>
      <c r="D63" s="76"/>
      <c r="E63" s="76"/>
      <c r="F63" s="76"/>
      <c r="G63" s="76"/>
      <c r="H63" s="76"/>
      <c r="I63" s="76"/>
      <c r="J63" s="83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97"/>
      <c r="CQ63" s="76"/>
      <c r="CR63" s="77"/>
      <c r="CS63" s="74"/>
      <c r="CT63" s="74"/>
    </row>
    <row r="64" spans="1:98" ht="9.75" customHeight="1">
      <c r="A64" s="96"/>
      <c r="B64" s="288">
        <v>48</v>
      </c>
      <c r="C64" s="289"/>
      <c r="D64" s="290"/>
      <c r="E64" s="76"/>
      <c r="F64" s="76"/>
      <c r="G64" s="76"/>
      <c r="H64" s="76"/>
      <c r="I64" s="76"/>
      <c r="J64" s="83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282">
        <f>BU7+BU13+BU16</f>
        <v>0</v>
      </c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4"/>
      <c r="CP64" s="97"/>
      <c r="CQ64" s="76"/>
      <c r="CR64" s="77"/>
      <c r="CS64" s="74"/>
      <c r="CT64" s="74"/>
    </row>
    <row r="65" spans="1:98" ht="9.75" customHeight="1">
      <c r="A65" s="96"/>
      <c r="B65" s="291"/>
      <c r="C65" s="292"/>
      <c r="D65" s="293"/>
      <c r="E65" s="76"/>
      <c r="F65" s="83" t="s">
        <v>181</v>
      </c>
      <c r="G65" s="76"/>
      <c r="H65" s="76"/>
      <c r="I65" s="76"/>
      <c r="J65" s="83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285"/>
      <c r="BV65" s="286"/>
      <c r="BW65" s="286"/>
      <c r="BX65" s="286"/>
      <c r="BY65" s="286"/>
      <c r="BZ65" s="286"/>
      <c r="CA65" s="286"/>
      <c r="CB65" s="286"/>
      <c r="CC65" s="286"/>
      <c r="CD65" s="286"/>
      <c r="CE65" s="286"/>
      <c r="CF65" s="286"/>
      <c r="CG65" s="286"/>
      <c r="CH65" s="286"/>
      <c r="CI65" s="286"/>
      <c r="CJ65" s="286"/>
      <c r="CK65" s="286"/>
      <c r="CL65" s="286"/>
      <c r="CM65" s="286"/>
      <c r="CN65" s="286"/>
      <c r="CO65" s="287"/>
      <c r="CP65" s="97"/>
      <c r="CQ65" s="76"/>
      <c r="CR65" s="77"/>
      <c r="CS65" s="74"/>
      <c r="CT65" s="74"/>
    </row>
    <row r="66" spans="1:98" ht="9.75" customHeight="1">
      <c r="A66" s="96"/>
      <c r="B66" s="76"/>
      <c r="C66" s="76"/>
      <c r="D66" s="76"/>
      <c r="E66" s="76"/>
      <c r="F66" s="76"/>
      <c r="G66" s="76"/>
      <c r="H66" s="76"/>
      <c r="I66" s="76"/>
      <c r="J66" s="83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97"/>
      <c r="CQ66" s="76"/>
      <c r="CR66" s="77"/>
      <c r="CS66" s="74"/>
      <c r="CT66" s="74"/>
    </row>
    <row r="67" spans="1:98" ht="9.75" customHeight="1">
      <c r="A67" s="96"/>
      <c r="B67" s="288">
        <v>49</v>
      </c>
      <c r="C67" s="289"/>
      <c r="D67" s="290"/>
      <c r="E67" s="76"/>
      <c r="F67" s="83" t="s">
        <v>141</v>
      </c>
      <c r="G67" s="76"/>
      <c r="H67" s="76"/>
      <c r="I67" s="76"/>
      <c r="J67" s="83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282">
        <f>AH10+AH19+AH22+AH25+AH28+AH31+AH34+AH37+AH40+AH43+AH46+AH49+AH52+AH55+AH58+AH61</f>
        <v>0</v>
      </c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4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97"/>
      <c r="CQ67" s="76"/>
      <c r="CR67" s="77"/>
      <c r="CS67" s="74"/>
      <c r="CT67" s="74"/>
    </row>
    <row r="68" spans="1:98" ht="9.75" customHeight="1">
      <c r="A68" s="96"/>
      <c r="B68" s="291"/>
      <c r="C68" s="292"/>
      <c r="D68" s="293"/>
      <c r="E68" s="76"/>
      <c r="F68" s="83" t="s">
        <v>142</v>
      </c>
      <c r="G68" s="76"/>
      <c r="H68" s="76"/>
      <c r="I68" s="76"/>
      <c r="J68" s="83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285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7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97"/>
      <c r="CQ68" s="76"/>
      <c r="CR68" s="77"/>
      <c r="CS68" s="74"/>
      <c r="CT68" s="74"/>
    </row>
    <row r="69" spans="1:98" ht="9.75" customHeight="1">
      <c r="A69" s="96"/>
      <c r="B69" s="76"/>
      <c r="C69" s="76"/>
      <c r="D69" s="76"/>
      <c r="E69" s="76"/>
      <c r="F69" s="83" t="s">
        <v>305</v>
      </c>
      <c r="G69" s="76"/>
      <c r="H69" s="76"/>
      <c r="I69" s="76"/>
      <c r="J69" s="83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97"/>
      <c r="CQ69" s="76"/>
      <c r="CR69" s="77"/>
      <c r="CS69" s="74"/>
      <c r="CT69" s="74"/>
    </row>
    <row r="70" spans="1:98" ht="9.75" customHeight="1">
      <c r="A70" s="96"/>
      <c r="B70" s="288">
        <v>50</v>
      </c>
      <c r="C70" s="289"/>
      <c r="D70" s="290"/>
      <c r="E70" s="76"/>
      <c r="F70" s="83"/>
      <c r="G70" s="76"/>
      <c r="H70" s="76"/>
      <c r="I70" s="76"/>
      <c r="J70" s="83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282">
        <f>IF((BU64-AH67)&gt;0,0,(AH67-BU64))</f>
        <v>0</v>
      </c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4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97"/>
      <c r="CQ70" s="76"/>
      <c r="CR70" s="77"/>
      <c r="CS70" s="74"/>
      <c r="CT70" s="74"/>
    </row>
    <row r="71" spans="1:98" ht="9.75" customHeight="1">
      <c r="A71" s="96"/>
      <c r="B71" s="291"/>
      <c r="C71" s="292"/>
      <c r="D71" s="293"/>
      <c r="E71" s="76"/>
      <c r="F71" s="83" t="s">
        <v>306</v>
      </c>
      <c r="G71" s="76"/>
      <c r="H71" s="76"/>
      <c r="I71" s="76"/>
      <c r="J71" s="83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285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7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97"/>
      <c r="CQ71" s="76"/>
      <c r="CR71" s="77"/>
      <c r="CS71" s="74"/>
      <c r="CT71" s="74"/>
    </row>
    <row r="72" spans="1:98" ht="9.75" customHeight="1">
      <c r="A72" s="96"/>
      <c r="B72" s="76"/>
      <c r="C72" s="76"/>
      <c r="D72" s="76"/>
      <c r="E72" s="76"/>
      <c r="F72" s="83"/>
      <c r="G72" s="76"/>
      <c r="H72" s="76"/>
      <c r="I72" s="76"/>
      <c r="J72" s="83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97"/>
      <c r="CQ72" s="76"/>
      <c r="CR72" s="77"/>
      <c r="CS72" s="74"/>
      <c r="CT72" s="74"/>
    </row>
    <row r="73" spans="1:98" ht="9.75" customHeight="1">
      <c r="A73" s="96"/>
      <c r="B73" s="288">
        <v>51</v>
      </c>
      <c r="C73" s="289"/>
      <c r="D73" s="290"/>
      <c r="E73" s="76"/>
      <c r="F73" s="83"/>
      <c r="G73" s="76"/>
      <c r="H73" s="76"/>
      <c r="I73" s="76"/>
      <c r="J73" s="83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282">
        <f>IF((BU64-AH67)&gt;0,(BU64-AH67),0)</f>
        <v>0</v>
      </c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4"/>
      <c r="CP73" s="97"/>
      <c r="CQ73" s="76"/>
      <c r="CR73" s="77"/>
      <c r="CS73" s="74"/>
      <c r="CT73" s="74"/>
    </row>
    <row r="74" spans="1:98" ht="9.75" customHeight="1">
      <c r="A74" s="96"/>
      <c r="B74" s="291"/>
      <c r="C74" s="292"/>
      <c r="D74" s="293"/>
      <c r="E74" s="76"/>
      <c r="F74" s="83" t="s">
        <v>307</v>
      </c>
      <c r="G74" s="76"/>
      <c r="H74" s="76"/>
      <c r="I74" s="76"/>
      <c r="J74" s="83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285"/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286"/>
      <c r="CL74" s="286"/>
      <c r="CM74" s="286"/>
      <c r="CN74" s="286"/>
      <c r="CO74" s="287"/>
      <c r="CP74" s="97"/>
      <c r="CQ74" s="76"/>
      <c r="CR74" s="77"/>
      <c r="CS74" s="74"/>
      <c r="CT74" s="74"/>
    </row>
    <row r="75" spans="1:98" ht="9.75" customHeight="1">
      <c r="A75" s="96"/>
      <c r="B75" s="76"/>
      <c r="C75" s="76"/>
      <c r="D75" s="76"/>
      <c r="E75" s="76"/>
      <c r="F75" s="83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97"/>
      <c r="CQ75" s="76"/>
      <c r="CR75" s="77"/>
      <c r="CS75" s="74"/>
      <c r="CT75" s="74"/>
    </row>
    <row r="76" spans="1:98" ht="9.75" customHeight="1">
      <c r="A76" s="96"/>
      <c r="B76" s="288">
        <v>52</v>
      </c>
      <c r="C76" s="289"/>
      <c r="D76" s="290"/>
      <c r="E76" s="76"/>
      <c r="F76" s="83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282">
        <f>IF(BU73&gt;0,IF(VERİLER!D90&gt;BEYANNAME!BU73,BEYANNAME!BU73,VERİLER!D90),0)</f>
        <v>0</v>
      </c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4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97"/>
      <c r="CQ76" s="76"/>
      <c r="CR76" s="77"/>
      <c r="CS76" s="74"/>
      <c r="CT76" s="74"/>
    </row>
    <row r="77" spans="1:98" ht="9.75" customHeight="1">
      <c r="A77" s="96"/>
      <c r="B77" s="291"/>
      <c r="C77" s="292"/>
      <c r="D77" s="293"/>
      <c r="E77" s="76"/>
      <c r="F77" s="83" t="s">
        <v>143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285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7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97"/>
      <c r="CQ77" s="76"/>
      <c r="CR77" s="77"/>
      <c r="CS77" s="74"/>
      <c r="CT77" s="74"/>
    </row>
    <row r="78" spans="1:98" ht="9.75" customHeight="1">
      <c r="A78" s="96"/>
      <c r="B78" s="76"/>
      <c r="C78" s="76"/>
      <c r="D78" s="76"/>
      <c r="E78" s="76"/>
      <c r="F78" s="83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97"/>
      <c r="CQ78" s="76"/>
      <c r="CR78" s="77"/>
      <c r="CS78" s="74"/>
      <c r="CT78" s="74"/>
    </row>
    <row r="79" spans="1:98" ht="9.75" customHeight="1">
      <c r="A79" s="96"/>
      <c r="B79" s="288">
        <v>53</v>
      </c>
      <c r="C79" s="289"/>
      <c r="D79" s="290"/>
      <c r="E79" s="76"/>
      <c r="F79" s="83" t="s">
        <v>144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282">
        <f>IF(BU73&gt;0,IF(VERİLER!D90&lt;BEYANNAME!BU73,IF(BEYANNAME!BU73&gt;VERİLER!D95,VERİLER!D95),0),0)</f>
        <v>0</v>
      </c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4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97"/>
      <c r="CQ79" s="76"/>
      <c r="CR79" s="77"/>
      <c r="CS79" s="74"/>
      <c r="CT79" s="74"/>
    </row>
    <row r="80" spans="1:98" ht="9.75" customHeight="1">
      <c r="A80" s="96"/>
      <c r="B80" s="291"/>
      <c r="C80" s="292"/>
      <c r="D80" s="293"/>
      <c r="E80" s="76"/>
      <c r="F80" s="83" t="s">
        <v>145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285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7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97"/>
      <c r="CQ80" s="76"/>
      <c r="CR80" s="77"/>
      <c r="CS80" s="74"/>
      <c r="CT80" s="74"/>
    </row>
    <row r="81" spans="1:98" ht="9.75" customHeight="1">
      <c r="A81" s="96"/>
      <c r="B81" s="76"/>
      <c r="C81" s="76"/>
      <c r="D81" s="76"/>
      <c r="E81" s="76"/>
      <c r="F81" s="83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97"/>
      <c r="CQ81" s="76"/>
      <c r="CR81" s="77"/>
      <c r="CS81" s="74"/>
      <c r="CT81" s="74"/>
    </row>
    <row r="82" spans="1:98" ht="9.75" customHeight="1">
      <c r="A82" s="96"/>
      <c r="B82" s="288">
        <v>54</v>
      </c>
      <c r="C82" s="289"/>
      <c r="D82" s="290"/>
      <c r="E82" s="76"/>
      <c r="F82" s="83" t="s">
        <v>146</v>
      </c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282">
        <f>AH76+AH79</f>
        <v>0</v>
      </c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4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97"/>
      <c r="CQ82" s="76"/>
      <c r="CR82" s="77"/>
      <c r="CS82" s="74"/>
      <c r="CT82" s="74"/>
    </row>
    <row r="83" spans="1:98" ht="9.75" customHeight="1">
      <c r="A83" s="96"/>
      <c r="B83" s="291"/>
      <c r="C83" s="292"/>
      <c r="D83" s="293"/>
      <c r="E83" s="76"/>
      <c r="F83" s="83" t="s">
        <v>308</v>
      </c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285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7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97"/>
      <c r="CQ83" s="76"/>
      <c r="CR83" s="77"/>
      <c r="CS83" s="74"/>
      <c r="CT83" s="74"/>
    </row>
    <row r="84" spans="1:98" ht="9.75" customHeight="1">
      <c r="A84" s="96"/>
      <c r="B84" s="76"/>
      <c r="C84" s="76"/>
      <c r="D84" s="76"/>
      <c r="E84" s="76"/>
      <c r="F84" s="83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97"/>
      <c r="CQ84" s="76"/>
      <c r="CR84" s="77"/>
      <c r="CS84" s="74"/>
      <c r="CT84" s="74"/>
    </row>
    <row r="85" spans="1:98" ht="9.75" customHeight="1">
      <c r="A85" s="96"/>
      <c r="B85" s="288">
        <v>55</v>
      </c>
      <c r="C85" s="289"/>
      <c r="D85" s="290"/>
      <c r="E85" s="76"/>
      <c r="F85" s="83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282">
        <f>BU73-AH82</f>
        <v>0</v>
      </c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4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97"/>
      <c r="CQ85" s="76"/>
      <c r="CR85" s="77"/>
      <c r="CS85" s="74"/>
      <c r="CT85" s="74"/>
    </row>
    <row r="86" spans="1:98" ht="9.75" customHeight="1">
      <c r="A86" s="96"/>
      <c r="B86" s="291"/>
      <c r="C86" s="292"/>
      <c r="D86" s="293"/>
      <c r="E86" s="76"/>
      <c r="F86" s="83" t="s">
        <v>309</v>
      </c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285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7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97"/>
      <c r="CQ86" s="76"/>
      <c r="CR86" s="77"/>
      <c r="CS86" s="74"/>
      <c r="CT86" s="74"/>
    </row>
    <row r="87" spans="1:98" ht="9.75" customHeight="1">
      <c r="A87" s="96"/>
      <c r="B87" s="76"/>
      <c r="C87" s="76"/>
      <c r="D87" s="76"/>
      <c r="E87" s="76"/>
      <c r="F87" s="83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97"/>
      <c r="CQ87" s="76"/>
      <c r="CR87" s="77"/>
      <c r="CS87" s="74"/>
      <c r="CT87" s="74"/>
    </row>
    <row r="88" spans="1:98" ht="9.75" customHeight="1">
      <c r="A88" s="96"/>
      <c r="B88" s="288">
        <v>56</v>
      </c>
      <c r="C88" s="289"/>
      <c r="D88" s="290"/>
      <c r="E88" s="76"/>
      <c r="F88" s="306" t="s">
        <v>147</v>
      </c>
      <c r="G88" s="307"/>
      <c r="H88" s="308"/>
      <c r="I88" s="76"/>
      <c r="J88" s="83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282">
        <f>IF(VERİLER!E98&gt;AH85,AH85,VERİLER!E98)</f>
        <v>0</v>
      </c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4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97"/>
      <c r="CQ88" s="76"/>
      <c r="CR88" s="77"/>
      <c r="CS88" s="74"/>
      <c r="CT88" s="74"/>
    </row>
    <row r="89" spans="1:98" ht="9.75" customHeight="1">
      <c r="A89" s="96"/>
      <c r="B89" s="291"/>
      <c r="C89" s="292"/>
      <c r="D89" s="293"/>
      <c r="E89" s="76"/>
      <c r="F89" s="309"/>
      <c r="G89" s="310"/>
      <c r="H89" s="311"/>
      <c r="I89" s="76"/>
      <c r="J89" s="83" t="s">
        <v>183</v>
      </c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84"/>
      <c r="AE89" s="84"/>
      <c r="AF89" s="84"/>
      <c r="AG89" s="76"/>
      <c r="AH89" s="285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7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97"/>
      <c r="CQ89" s="76"/>
      <c r="CR89" s="77"/>
      <c r="CS89" s="74"/>
      <c r="CT89" s="74"/>
    </row>
    <row r="90" spans="1:98" ht="9.75" customHeight="1">
      <c r="A90" s="96"/>
      <c r="B90" s="76"/>
      <c r="C90" s="76"/>
      <c r="D90" s="76"/>
      <c r="E90" s="76"/>
      <c r="F90" s="309"/>
      <c r="G90" s="310"/>
      <c r="H90" s="311"/>
      <c r="I90" s="76"/>
      <c r="J90" s="83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97"/>
      <c r="CQ90" s="76"/>
      <c r="CR90" s="77"/>
      <c r="CS90" s="74"/>
      <c r="CT90" s="74"/>
    </row>
    <row r="91" spans="1:98" ht="9.75" customHeight="1">
      <c r="A91" s="96"/>
      <c r="B91" s="288">
        <v>57</v>
      </c>
      <c r="C91" s="289"/>
      <c r="D91" s="290"/>
      <c r="E91" s="76"/>
      <c r="F91" s="309"/>
      <c r="G91" s="310"/>
      <c r="H91" s="311"/>
      <c r="I91" s="76"/>
      <c r="J91" s="83" t="s">
        <v>184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282">
        <f>IF(VERİLER!E99+AH88&gt;AH85,VERİLER!E99+AH88-AH85,VERİLER!E99)</f>
        <v>0</v>
      </c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4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83"/>
      <c r="BV91" s="76"/>
      <c r="BW91" s="83"/>
      <c r="BX91" s="83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97"/>
      <c r="CQ91" s="76"/>
      <c r="CR91" s="77"/>
      <c r="CS91" s="74"/>
      <c r="CT91" s="74"/>
    </row>
    <row r="92" spans="1:98" ht="9.75" customHeight="1">
      <c r="A92" s="96"/>
      <c r="B92" s="291"/>
      <c r="C92" s="292"/>
      <c r="D92" s="293"/>
      <c r="E92" s="76"/>
      <c r="F92" s="309"/>
      <c r="G92" s="310"/>
      <c r="H92" s="311"/>
      <c r="I92" s="76"/>
      <c r="J92" s="83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84"/>
      <c r="AE92" s="76"/>
      <c r="AF92" s="84"/>
      <c r="AG92" s="76"/>
      <c r="AH92" s="285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7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83"/>
      <c r="BU92" s="76"/>
      <c r="BV92" s="83"/>
      <c r="BW92" s="83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97"/>
      <c r="CQ92" s="76"/>
      <c r="CR92" s="77"/>
      <c r="CS92" s="74"/>
      <c r="CT92" s="74"/>
    </row>
    <row r="93" spans="1:98" ht="9.75" customHeight="1">
      <c r="A93" s="96"/>
      <c r="B93" s="76"/>
      <c r="C93" s="76"/>
      <c r="D93" s="76"/>
      <c r="E93" s="76"/>
      <c r="F93" s="309"/>
      <c r="G93" s="310"/>
      <c r="H93" s="311"/>
      <c r="I93" s="76"/>
      <c r="J93" s="83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83"/>
      <c r="BT93" s="83"/>
      <c r="BU93" s="83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97"/>
      <c r="CQ93" s="76"/>
      <c r="CR93" s="77"/>
      <c r="CS93" s="74"/>
      <c r="CT93" s="74"/>
    </row>
    <row r="94" spans="1:98" ht="9.75" customHeight="1">
      <c r="A94" s="96"/>
      <c r="B94" s="288">
        <v>58</v>
      </c>
      <c r="C94" s="289"/>
      <c r="D94" s="290"/>
      <c r="E94" s="76"/>
      <c r="F94" s="309"/>
      <c r="G94" s="310"/>
      <c r="H94" s="311"/>
      <c r="I94" s="76"/>
      <c r="J94" s="83" t="s">
        <v>259</v>
      </c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282">
        <f>IF(VERİLER!E100+AH88&gt;AH85,VERİLER!E100+AH88-AH85,VERİLER!E100)</f>
        <v>0</v>
      </c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4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83"/>
      <c r="BT94" s="83"/>
      <c r="BU94" s="83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97"/>
      <c r="CQ94" s="76"/>
      <c r="CR94" s="77"/>
      <c r="CS94" s="74"/>
      <c r="CT94" s="74"/>
    </row>
    <row r="95" spans="1:98" ht="9.75" customHeight="1">
      <c r="A95" s="96"/>
      <c r="B95" s="291"/>
      <c r="C95" s="292"/>
      <c r="D95" s="293"/>
      <c r="E95" s="76"/>
      <c r="F95" s="309"/>
      <c r="G95" s="310"/>
      <c r="H95" s="311"/>
      <c r="I95" s="76"/>
      <c r="J95" s="83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285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7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83"/>
      <c r="BT95" s="83"/>
      <c r="BU95" s="83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97"/>
      <c r="CQ95" s="76"/>
      <c r="CR95" s="77"/>
      <c r="CS95" s="74"/>
      <c r="CT95" s="74"/>
    </row>
    <row r="96" spans="1:98" ht="9.75" customHeight="1">
      <c r="A96" s="96"/>
      <c r="B96" s="76"/>
      <c r="C96" s="76"/>
      <c r="D96" s="76"/>
      <c r="E96" s="76"/>
      <c r="F96" s="309"/>
      <c r="G96" s="310"/>
      <c r="H96" s="311"/>
      <c r="I96" s="76"/>
      <c r="J96" s="83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83"/>
      <c r="BT96" s="83"/>
      <c r="BU96" s="83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97"/>
      <c r="CQ96" s="76"/>
      <c r="CR96" s="77"/>
      <c r="CS96" s="74"/>
      <c r="CT96" s="74"/>
    </row>
    <row r="97" spans="1:98" ht="9.75" customHeight="1">
      <c r="A97" s="96"/>
      <c r="B97" s="288">
        <v>59</v>
      </c>
      <c r="C97" s="289"/>
      <c r="D97" s="290"/>
      <c r="E97" s="76"/>
      <c r="F97" s="309"/>
      <c r="G97" s="310"/>
      <c r="H97" s="311"/>
      <c r="I97" s="76"/>
      <c r="J97" s="83" t="s">
        <v>185</v>
      </c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282">
        <f>VERİLER!E102</f>
        <v>0</v>
      </c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4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83"/>
      <c r="BU97" s="83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97"/>
      <c r="CQ97" s="76"/>
      <c r="CR97" s="77"/>
      <c r="CS97" s="74"/>
      <c r="CT97" s="74"/>
    </row>
    <row r="98" spans="1:98" ht="9.75" customHeight="1">
      <c r="A98" s="96"/>
      <c r="B98" s="291"/>
      <c r="C98" s="292"/>
      <c r="D98" s="293"/>
      <c r="E98" s="76"/>
      <c r="F98" s="309"/>
      <c r="G98" s="310"/>
      <c r="H98" s="311"/>
      <c r="I98" s="76"/>
      <c r="J98" s="83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84"/>
      <c r="AE98" s="76"/>
      <c r="AF98" s="84"/>
      <c r="AG98" s="76"/>
      <c r="AH98" s="285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6"/>
      <c r="AZ98" s="286"/>
      <c r="BA98" s="286"/>
      <c r="BB98" s="287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97"/>
      <c r="CQ98" s="76"/>
      <c r="CR98" s="77"/>
      <c r="CS98" s="74"/>
      <c r="CT98" s="74"/>
    </row>
    <row r="99" spans="1:98" ht="9.75" customHeight="1">
      <c r="A99" s="96"/>
      <c r="B99" s="76"/>
      <c r="C99" s="76"/>
      <c r="D99" s="76"/>
      <c r="E99" s="76"/>
      <c r="F99" s="309"/>
      <c r="G99" s="310"/>
      <c r="H99" s="311"/>
      <c r="I99" s="76"/>
      <c r="J99" s="83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97"/>
      <c r="CQ99" s="76"/>
      <c r="CR99" s="77"/>
      <c r="CS99" s="74"/>
      <c r="CT99" s="74"/>
    </row>
    <row r="100" spans="1:98" ht="9.75" customHeight="1">
      <c r="A100" s="96"/>
      <c r="B100" s="288">
        <v>60</v>
      </c>
      <c r="C100" s="289"/>
      <c r="D100" s="290"/>
      <c r="E100" s="76"/>
      <c r="F100" s="309"/>
      <c r="G100" s="310"/>
      <c r="H100" s="311"/>
      <c r="I100" s="76"/>
      <c r="J100" s="83" t="s">
        <v>186</v>
      </c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282">
        <f>VERİLER!E103</f>
        <v>0</v>
      </c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4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97"/>
      <c r="CQ100" s="76"/>
      <c r="CR100" s="77"/>
      <c r="CS100" s="74"/>
      <c r="CT100" s="74"/>
    </row>
    <row r="101" spans="1:98" ht="9.75" customHeight="1">
      <c r="A101" s="96"/>
      <c r="B101" s="291"/>
      <c r="C101" s="292"/>
      <c r="D101" s="293"/>
      <c r="E101" s="76"/>
      <c r="F101" s="309"/>
      <c r="G101" s="310"/>
      <c r="H101" s="311"/>
      <c r="I101" s="76"/>
      <c r="J101" s="83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84"/>
      <c r="AG101" s="76"/>
      <c r="AH101" s="285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7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97"/>
      <c r="CQ101" s="76"/>
      <c r="CR101" s="77"/>
      <c r="CS101" s="74"/>
      <c r="CT101" s="74"/>
    </row>
    <row r="102" spans="1:98" ht="9.75" customHeight="1">
      <c r="A102" s="96"/>
      <c r="B102" s="76"/>
      <c r="C102" s="76"/>
      <c r="D102" s="76"/>
      <c r="E102" s="76"/>
      <c r="F102" s="309"/>
      <c r="G102" s="310"/>
      <c r="H102" s="311"/>
      <c r="I102" s="76"/>
      <c r="J102" s="83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97"/>
      <c r="CQ102" s="76"/>
      <c r="CR102" s="77"/>
      <c r="CS102" s="352" t="s">
        <v>148</v>
      </c>
      <c r="CT102" s="353" t="s">
        <v>149</v>
      </c>
    </row>
    <row r="103" spans="1:98" ht="9.75" customHeight="1">
      <c r="A103" s="96"/>
      <c r="B103" s="288">
        <v>61</v>
      </c>
      <c r="C103" s="289"/>
      <c r="D103" s="290"/>
      <c r="E103" s="76"/>
      <c r="F103" s="309"/>
      <c r="G103" s="310"/>
      <c r="H103" s="311"/>
      <c r="I103" s="76"/>
      <c r="J103" s="83" t="s">
        <v>187</v>
      </c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282">
        <f>VERİLER!E104</f>
        <v>0</v>
      </c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4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97"/>
      <c r="CQ103" s="76"/>
      <c r="CR103" s="77"/>
      <c r="CS103" s="352"/>
      <c r="CT103" s="353"/>
    </row>
    <row r="104" spans="1:96" ht="9.75" customHeight="1">
      <c r="A104" s="96"/>
      <c r="B104" s="291"/>
      <c r="C104" s="292"/>
      <c r="D104" s="293"/>
      <c r="E104" s="76"/>
      <c r="F104" s="309"/>
      <c r="G104" s="310"/>
      <c r="H104" s="311"/>
      <c r="I104" s="76"/>
      <c r="J104" s="83" t="s">
        <v>188</v>
      </c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84"/>
      <c r="AG104" s="76"/>
      <c r="AH104" s="285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287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97"/>
      <c r="CQ104" s="76"/>
      <c r="CR104" s="77"/>
    </row>
    <row r="105" spans="1:99" ht="9.75" customHeight="1">
      <c r="A105" s="96"/>
      <c r="B105" s="76"/>
      <c r="C105" s="76"/>
      <c r="D105" s="76"/>
      <c r="E105" s="76"/>
      <c r="F105" s="309"/>
      <c r="G105" s="310"/>
      <c r="H105" s="311"/>
      <c r="I105" s="76"/>
      <c r="J105" s="83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315" t="s">
        <v>310</v>
      </c>
      <c r="BQ105" s="315"/>
      <c r="BR105" s="315"/>
      <c r="BS105" s="315"/>
      <c r="BT105" s="315"/>
      <c r="BU105" s="315"/>
      <c r="BV105" s="315"/>
      <c r="BW105" s="315"/>
      <c r="BX105" s="315"/>
      <c r="BY105" s="315"/>
      <c r="BZ105" s="315"/>
      <c r="CA105" s="315"/>
      <c r="CB105" s="315"/>
      <c r="CC105" s="315"/>
      <c r="CD105" s="315"/>
      <c r="CE105" s="315"/>
      <c r="CF105" s="315"/>
      <c r="CG105" s="315"/>
      <c r="CH105" s="315"/>
      <c r="CI105" s="315"/>
      <c r="CJ105" s="315"/>
      <c r="CK105" s="315"/>
      <c r="CL105" s="315"/>
      <c r="CM105" s="315"/>
      <c r="CN105" s="315"/>
      <c r="CO105" s="315"/>
      <c r="CP105" s="97"/>
      <c r="CQ105" s="76"/>
      <c r="CR105" s="77"/>
      <c r="CS105" s="85">
        <f>IF((AH88+AH91+AH97+AH100+AH103)&lt;AH85,(AH85-(AH88+AH91+AH97+AH100+AH103)),0)</f>
        <v>0</v>
      </c>
      <c r="CT105" s="85">
        <f>CS105</f>
        <v>0</v>
      </c>
      <c r="CU105" s="86"/>
    </row>
    <row r="106" spans="1:99" ht="9.75" customHeight="1">
      <c r="A106" s="96"/>
      <c r="B106" s="288">
        <v>62</v>
      </c>
      <c r="C106" s="289"/>
      <c r="D106" s="290"/>
      <c r="E106" s="76"/>
      <c r="F106" s="309"/>
      <c r="G106" s="310"/>
      <c r="H106" s="311"/>
      <c r="I106" s="76"/>
      <c r="J106" s="83" t="s">
        <v>189</v>
      </c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282">
        <f>VERİLER!E105</f>
        <v>0</v>
      </c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4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315"/>
      <c r="BQ106" s="315"/>
      <c r="BR106" s="315"/>
      <c r="BS106" s="315"/>
      <c r="BT106" s="315"/>
      <c r="BU106" s="315"/>
      <c r="BV106" s="315"/>
      <c r="BW106" s="315"/>
      <c r="BX106" s="315"/>
      <c r="BY106" s="315"/>
      <c r="BZ106" s="315"/>
      <c r="CA106" s="315"/>
      <c r="CB106" s="315"/>
      <c r="CC106" s="315"/>
      <c r="CD106" s="315"/>
      <c r="CE106" s="315"/>
      <c r="CF106" s="315"/>
      <c r="CG106" s="315"/>
      <c r="CH106" s="315"/>
      <c r="CI106" s="315"/>
      <c r="CJ106" s="315"/>
      <c r="CK106" s="315"/>
      <c r="CL106" s="315"/>
      <c r="CM106" s="315"/>
      <c r="CN106" s="315"/>
      <c r="CO106" s="315"/>
      <c r="CP106" s="97"/>
      <c r="CQ106" s="76"/>
      <c r="CR106" s="77"/>
      <c r="CS106" s="85">
        <f>IF(X65&gt;0,IF('[1]YATIRIM'!H16&gt;X65,X65,'[1]YATIRIM'!H16),0)</f>
        <v>0</v>
      </c>
      <c r="CT106" s="85">
        <f>X65-W67</f>
        <v>0</v>
      </c>
      <c r="CU106" s="86"/>
    </row>
    <row r="107" spans="1:99" ht="9.75" customHeight="1">
      <c r="A107" s="96"/>
      <c r="B107" s="291"/>
      <c r="C107" s="292"/>
      <c r="D107" s="293"/>
      <c r="E107" s="76"/>
      <c r="F107" s="309"/>
      <c r="G107" s="310"/>
      <c r="H107" s="311"/>
      <c r="I107" s="76"/>
      <c r="J107" s="83" t="s">
        <v>190</v>
      </c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285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86"/>
      <c r="BB107" s="287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315"/>
      <c r="BQ107" s="315"/>
      <c r="BR107" s="315"/>
      <c r="BS107" s="315"/>
      <c r="BT107" s="315"/>
      <c r="BU107" s="315"/>
      <c r="BV107" s="315"/>
      <c r="BW107" s="315"/>
      <c r="BX107" s="315"/>
      <c r="BY107" s="315"/>
      <c r="BZ107" s="315"/>
      <c r="CA107" s="315"/>
      <c r="CB107" s="315"/>
      <c r="CC107" s="315"/>
      <c r="CD107" s="315"/>
      <c r="CE107" s="315"/>
      <c r="CF107" s="315"/>
      <c r="CG107" s="315"/>
      <c r="CH107" s="315"/>
      <c r="CI107" s="315"/>
      <c r="CJ107" s="315"/>
      <c r="CK107" s="315"/>
      <c r="CL107" s="315"/>
      <c r="CM107" s="315"/>
      <c r="CN107" s="315"/>
      <c r="CO107" s="315"/>
      <c r="CP107" s="97"/>
      <c r="CQ107" s="76"/>
      <c r="CR107" s="77"/>
      <c r="CS107" s="85">
        <f>IF(X67&gt;0,IF('[1]YATIRIM'!H17&gt;X67,X67,'[1]YATIRIM'!H17),0)</f>
        <v>0</v>
      </c>
      <c r="CT107" s="85">
        <f>X67-W69</f>
        <v>0</v>
      </c>
      <c r="CU107" s="86"/>
    </row>
    <row r="108" spans="1:99" ht="9.75" customHeight="1">
      <c r="A108" s="96"/>
      <c r="B108" s="76"/>
      <c r="C108" s="76"/>
      <c r="D108" s="76"/>
      <c r="E108" s="76"/>
      <c r="F108" s="309"/>
      <c r="G108" s="310"/>
      <c r="H108" s="311"/>
      <c r="I108" s="76"/>
      <c r="J108" s="83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315"/>
      <c r="BQ108" s="315"/>
      <c r="BR108" s="315"/>
      <c r="BS108" s="315"/>
      <c r="BT108" s="315"/>
      <c r="BU108" s="315"/>
      <c r="BV108" s="315"/>
      <c r="BW108" s="315"/>
      <c r="BX108" s="315"/>
      <c r="BY108" s="315"/>
      <c r="BZ108" s="315"/>
      <c r="CA108" s="315"/>
      <c r="CB108" s="315"/>
      <c r="CC108" s="315"/>
      <c r="CD108" s="315"/>
      <c r="CE108" s="315"/>
      <c r="CF108" s="315"/>
      <c r="CG108" s="315"/>
      <c r="CH108" s="315"/>
      <c r="CI108" s="315"/>
      <c r="CJ108" s="315"/>
      <c r="CK108" s="315"/>
      <c r="CL108" s="315"/>
      <c r="CM108" s="315"/>
      <c r="CN108" s="315"/>
      <c r="CO108" s="315"/>
      <c r="CP108" s="97"/>
      <c r="CQ108" s="76"/>
      <c r="CR108" s="77"/>
      <c r="CS108" s="85"/>
      <c r="CT108" s="85"/>
      <c r="CU108" s="86"/>
    </row>
    <row r="109" spans="1:99" ht="9.75" customHeight="1">
      <c r="A109" s="96"/>
      <c r="B109" s="288">
        <v>63</v>
      </c>
      <c r="C109" s="289"/>
      <c r="D109" s="290"/>
      <c r="E109" s="76"/>
      <c r="F109" s="309"/>
      <c r="G109" s="310"/>
      <c r="H109" s="311"/>
      <c r="I109" s="76"/>
      <c r="J109" s="83" t="s">
        <v>191</v>
      </c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282">
        <f>VERİLER!E106</f>
        <v>0</v>
      </c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4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315"/>
      <c r="BQ109" s="315"/>
      <c r="BR109" s="315"/>
      <c r="BS109" s="315"/>
      <c r="BT109" s="315"/>
      <c r="BU109" s="315"/>
      <c r="BV109" s="315"/>
      <c r="BW109" s="315"/>
      <c r="BX109" s="315"/>
      <c r="BY109" s="315"/>
      <c r="BZ109" s="315"/>
      <c r="CA109" s="315"/>
      <c r="CB109" s="315"/>
      <c r="CC109" s="315"/>
      <c r="CD109" s="315"/>
      <c r="CE109" s="315"/>
      <c r="CF109" s="315"/>
      <c r="CG109" s="315"/>
      <c r="CH109" s="315"/>
      <c r="CI109" s="315"/>
      <c r="CJ109" s="315"/>
      <c r="CK109" s="315"/>
      <c r="CL109" s="315"/>
      <c r="CM109" s="315"/>
      <c r="CN109" s="315"/>
      <c r="CO109" s="315"/>
      <c r="CP109" s="97"/>
      <c r="CQ109" s="76"/>
      <c r="CR109" s="77"/>
      <c r="CS109" s="85">
        <f>IF(X69&gt;0,IF('[1]VERİLER'!E107&gt;X69,X69,'[1]VERİLER'!E107),0)</f>
        <v>0</v>
      </c>
      <c r="CT109" s="85">
        <f>X69-W73</f>
        <v>0</v>
      </c>
      <c r="CU109" s="86"/>
    </row>
    <row r="110" spans="1:98" ht="9.75" customHeight="1">
      <c r="A110" s="96"/>
      <c r="B110" s="291"/>
      <c r="C110" s="292"/>
      <c r="D110" s="293"/>
      <c r="E110" s="76"/>
      <c r="F110" s="309"/>
      <c r="G110" s="310"/>
      <c r="H110" s="311"/>
      <c r="I110" s="76"/>
      <c r="J110" s="83" t="s">
        <v>192</v>
      </c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285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6"/>
      <c r="BA110" s="286"/>
      <c r="BB110" s="287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315"/>
      <c r="BQ110" s="315"/>
      <c r="BR110" s="315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5"/>
      <c r="CG110" s="315"/>
      <c r="CH110" s="315"/>
      <c r="CI110" s="315"/>
      <c r="CJ110" s="315"/>
      <c r="CK110" s="315"/>
      <c r="CL110" s="315"/>
      <c r="CM110" s="315"/>
      <c r="CN110" s="315"/>
      <c r="CO110" s="315"/>
      <c r="CP110" s="97"/>
      <c r="CQ110" s="76"/>
      <c r="CR110" s="77"/>
      <c r="CS110" s="74"/>
      <c r="CT110" s="74"/>
    </row>
    <row r="111" spans="1:98" ht="9.75" customHeight="1">
      <c r="A111" s="96"/>
      <c r="B111" s="76"/>
      <c r="C111" s="76"/>
      <c r="D111" s="76"/>
      <c r="E111" s="76"/>
      <c r="F111" s="309"/>
      <c r="G111" s="310"/>
      <c r="H111" s="311"/>
      <c r="I111" s="76"/>
      <c r="J111" s="83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315"/>
      <c r="BQ111" s="315"/>
      <c r="BR111" s="315"/>
      <c r="BS111" s="315"/>
      <c r="BT111" s="315"/>
      <c r="BU111" s="315"/>
      <c r="BV111" s="315"/>
      <c r="BW111" s="315"/>
      <c r="BX111" s="315"/>
      <c r="BY111" s="315"/>
      <c r="BZ111" s="315"/>
      <c r="CA111" s="315"/>
      <c r="CB111" s="315"/>
      <c r="CC111" s="315"/>
      <c r="CD111" s="315"/>
      <c r="CE111" s="315"/>
      <c r="CF111" s="315"/>
      <c r="CG111" s="315"/>
      <c r="CH111" s="315"/>
      <c r="CI111" s="315"/>
      <c r="CJ111" s="315"/>
      <c r="CK111" s="315"/>
      <c r="CL111" s="315"/>
      <c r="CM111" s="315"/>
      <c r="CN111" s="315"/>
      <c r="CO111" s="315"/>
      <c r="CP111" s="97"/>
      <c r="CQ111" s="76"/>
      <c r="CR111" s="77"/>
      <c r="CS111" s="74"/>
      <c r="CT111" s="74"/>
    </row>
    <row r="112" spans="1:98" ht="12" customHeight="1">
      <c r="A112" s="96"/>
      <c r="B112" s="288">
        <v>64</v>
      </c>
      <c r="C112" s="289"/>
      <c r="D112" s="290"/>
      <c r="E112" s="76"/>
      <c r="F112" s="309"/>
      <c r="G112" s="310"/>
      <c r="H112" s="311"/>
      <c r="I112" s="76"/>
      <c r="J112" s="260" t="s">
        <v>292</v>
      </c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282">
        <f>VERİLER!E107</f>
        <v>0</v>
      </c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4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97"/>
      <c r="CQ112" s="76"/>
      <c r="CR112" s="77"/>
      <c r="CS112" s="74"/>
      <c r="CT112" s="74"/>
    </row>
    <row r="113" spans="1:98" ht="9.75" customHeight="1">
      <c r="A113" s="96"/>
      <c r="B113" s="291"/>
      <c r="C113" s="292"/>
      <c r="D113" s="293"/>
      <c r="E113" s="76"/>
      <c r="F113" s="309"/>
      <c r="G113" s="310"/>
      <c r="H113" s="311"/>
      <c r="I113" s="76"/>
      <c r="J113" s="83" t="s">
        <v>293</v>
      </c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285"/>
      <c r="AI113" s="286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6"/>
      <c r="AU113" s="286"/>
      <c r="AV113" s="286"/>
      <c r="AW113" s="286"/>
      <c r="AX113" s="286"/>
      <c r="AY113" s="286"/>
      <c r="AZ113" s="286"/>
      <c r="BA113" s="286"/>
      <c r="BB113" s="287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97"/>
      <c r="CQ113" s="76"/>
      <c r="CR113" s="77"/>
      <c r="CS113" s="74"/>
      <c r="CT113" s="74"/>
    </row>
    <row r="114" spans="1:98" ht="9.75" customHeight="1">
      <c r="A114" s="96"/>
      <c r="B114" s="76"/>
      <c r="C114" s="76"/>
      <c r="D114" s="76"/>
      <c r="E114" s="76"/>
      <c r="F114" s="309"/>
      <c r="G114" s="310"/>
      <c r="H114" s="311"/>
      <c r="I114" s="76"/>
      <c r="J114" s="83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97"/>
      <c r="CQ114" s="76"/>
      <c r="CR114" s="77"/>
      <c r="CS114" s="74"/>
      <c r="CT114" s="74"/>
    </row>
    <row r="115" spans="1:98" ht="9.75" customHeight="1">
      <c r="A115" s="96"/>
      <c r="B115" s="288">
        <v>65</v>
      </c>
      <c r="C115" s="289"/>
      <c r="D115" s="290"/>
      <c r="E115" s="76"/>
      <c r="F115" s="309"/>
      <c r="G115" s="310"/>
      <c r="H115" s="311"/>
      <c r="I115" s="76"/>
      <c r="J115" s="83" t="s">
        <v>294</v>
      </c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282">
        <f>VERİLER!E108</f>
        <v>0</v>
      </c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4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97"/>
      <c r="CQ115" s="76"/>
      <c r="CR115" s="77"/>
      <c r="CS115" s="74"/>
      <c r="CT115" s="74"/>
    </row>
    <row r="116" spans="1:98" ht="9.75" customHeight="1">
      <c r="A116" s="96"/>
      <c r="B116" s="291"/>
      <c r="C116" s="292"/>
      <c r="D116" s="293"/>
      <c r="E116" s="76"/>
      <c r="F116" s="309"/>
      <c r="G116" s="310"/>
      <c r="H116" s="311"/>
      <c r="I116" s="76"/>
      <c r="J116" s="83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285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286"/>
      <c r="AX116" s="286"/>
      <c r="AY116" s="286"/>
      <c r="AZ116" s="286"/>
      <c r="BA116" s="286"/>
      <c r="BB116" s="287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97"/>
      <c r="CQ116" s="76"/>
      <c r="CR116" s="77"/>
      <c r="CS116" s="74"/>
      <c r="CT116" s="74"/>
    </row>
    <row r="117" spans="1:98" ht="9.75" customHeight="1">
      <c r="A117" s="96"/>
      <c r="B117" s="76"/>
      <c r="C117" s="76"/>
      <c r="D117" s="76"/>
      <c r="E117" s="76"/>
      <c r="F117" s="309"/>
      <c r="G117" s="310"/>
      <c r="H117" s="311"/>
      <c r="I117" s="76"/>
      <c r="J117" s="83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97"/>
      <c r="CQ117" s="76"/>
      <c r="CR117" s="77"/>
      <c r="CS117" s="74"/>
      <c r="CT117" s="74"/>
    </row>
    <row r="118" spans="1:98" ht="9.75" customHeight="1">
      <c r="A118" s="96"/>
      <c r="B118" s="288">
        <v>66</v>
      </c>
      <c r="C118" s="289"/>
      <c r="D118" s="290"/>
      <c r="E118" s="76"/>
      <c r="F118" s="309"/>
      <c r="G118" s="310"/>
      <c r="H118" s="311"/>
      <c r="I118" s="76"/>
      <c r="J118" s="83" t="s">
        <v>295</v>
      </c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282">
        <f>VERİLER!E109</f>
        <v>0</v>
      </c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4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97"/>
      <c r="CQ118" s="76"/>
      <c r="CR118" s="77"/>
      <c r="CS118" s="74"/>
      <c r="CT118" s="74"/>
    </row>
    <row r="119" spans="1:98" ht="9.75" customHeight="1">
      <c r="A119" s="96"/>
      <c r="B119" s="303"/>
      <c r="C119" s="304"/>
      <c r="D119" s="305"/>
      <c r="E119" s="76"/>
      <c r="F119" s="309"/>
      <c r="G119" s="310"/>
      <c r="H119" s="311"/>
      <c r="I119" s="76"/>
      <c r="J119" s="83" t="s">
        <v>296</v>
      </c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331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3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97"/>
      <c r="CQ119" s="76"/>
      <c r="CR119" s="77"/>
      <c r="CS119" s="74"/>
      <c r="CT119" s="74"/>
    </row>
    <row r="120" spans="1:98" ht="9.75" customHeight="1">
      <c r="A120" s="96"/>
      <c r="B120" s="291"/>
      <c r="C120" s="292"/>
      <c r="D120" s="293"/>
      <c r="E120" s="76"/>
      <c r="F120" s="309"/>
      <c r="G120" s="310"/>
      <c r="H120" s="311"/>
      <c r="I120" s="76"/>
      <c r="J120" s="83" t="s">
        <v>297</v>
      </c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285"/>
      <c r="AI120" s="286"/>
      <c r="AJ120" s="286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6"/>
      <c r="AU120" s="286"/>
      <c r="AV120" s="286"/>
      <c r="AW120" s="286"/>
      <c r="AX120" s="286"/>
      <c r="AY120" s="286"/>
      <c r="AZ120" s="286"/>
      <c r="BA120" s="286"/>
      <c r="BB120" s="287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97"/>
      <c r="CQ120" s="76"/>
      <c r="CR120" s="77"/>
      <c r="CS120" s="74"/>
      <c r="CT120" s="74"/>
    </row>
    <row r="121" spans="1:98" ht="9.75" customHeight="1">
      <c r="A121" s="96"/>
      <c r="B121" s="76"/>
      <c r="C121" s="76"/>
      <c r="D121" s="76"/>
      <c r="E121" s="76"/>
      <c r="F121" s="309"/>
      <c r="G121" s="310"/>
      <c r="H121" s="311"/>
      <c r="I121" s="76"/>
      <c r="J121" s="83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97"/>
      <c r="CQ121" s="76"/>
      <c r="CR121" s="77"/>
      <c r="CS121" s="74"/>
      <c r="CT121" s="74"/>
    </row>
    <row r="122" spans="1:98" ht="9.75" customHeight="1">
      <c r="A122" s="96"/>
      <c r="B122" s="288">
        <v>67</v>
      </c>
      <c r="C122" s="289"/>
      <c r="D122" s="290"/>
      <c r="E122" s="76"/>
      <c r="F122" s="309"/>
      <c r="G122" s="310"/>
      <c r="H122" s="311"/>
      <c r="I122" s="76"/>
      <c r="J122" s="83" t="s">
        <v>298</v>
      </c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334">
        <f>VERİLER!E110</f>
        <v>0</v>
      </c>
      <c r="AI122" s="335"/>
      <c r="AJ122" s="335"/>
      <c r="AK122" s="335"/>
      <c r="AL122" s="335"/>
      <c r="AM122" s="335"/>
      <c r="AN122" s="335"/>
      <c r="AO122" s="335"/>
      <c r="AP122" s="335"/>
      <c r="AQ122" s="335"/>
      <c r="AR122" s="335"/>
      <c r="AS122" s="335"/>
      <c r="AT122" s="335"/>
      <c r="AU122" s="335"/>
      <c r="AV122" s="335"/>
      <c r="AW122" s="335"/>
      <c r="AX122" s="335"/>
      <c r="AY122" s="335"/>
      <c r="AZ122" s="335"/>
      <c r="BA122" s="335"/>
      <c r="BB122" s="33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97"/>
      <c r="CQ122" s="76"/>
      <c r="CR122" s="77"/>
      <c r="CS122" s="74"/>
      <c r="CT122" s="74"/>
    </row>
    <row r="123" spans="1:98" ht="9.75" customHeight="1">
      <c r="A123" s="96"/>
      <c r="B123" s="303"/>
      <c r="C123" s="304"/>
      <c r="D123" s="305"/>
      <c r="E123" s="76"/>
      <c r="F123" s="309"/>
      <c r="G123" s="310"/>
      <c r="H123" s="311"/>
      <c r="I123" s="76"/>
      <c r="J123" s="83" t="s">
        <v>299</v>
      </c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337"/>
      <c r="AI123" s="338"/>
      <c r="AJ123" s="338"/>
      <c r="AK123" s="338"/>
      <c r="AL123" s="338"/>
      <c r="AM123" s="338"/>
      <c r="AN123" s="338"/>
      <c r="AO123" s="338"/>
      <c r="AP123" s="338"/>
      <c r="AQ123" s="338"/>
      <c r="AR123" s="338"/>
      <c r="AS123" s="338"/>
      <c r="AT123" s="338"/>
      <c r="AU123" s="338"/>
      <c r="AV123" s="338"/>
      <c r="AW123" s="338"/>
      <c r="AX123" s="338"/>
      <c r="AY123" s="338"/>
      <c r="AZ123" s="338"/>
      <c r="BA123" s="338"/>
      <c r="BB123" s="339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97"/>
      <c r="CQ123" s="76"/>
      <c r="CR123" s="77"/>
      <c r="CS123" s="74"/>
      <c r="CT123" s="74"/>
    </row>
    <row r="124" spans="1:98" ht="9.75" customHeight="1">
      <c r="A124" s="96"/>
      <c r="B124" s="291"/>
      <c r="C124" s="292"/>
      <c r="D124" s="293"/>
      <c r="E124" s="76"/>
      <c r="F124" s="309"/>
      <c r="G124" s="310"/>
      <c r="H124" s="311"/>
      <c r="I124" s="76"/>
      <c r="J124" s="83" t="s">
        <v>288</v>
      </c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340"/>
      <c r="AI124" s="341"/>
      <c r="AJ124" s="341"/>
      <c r="AK124" s="341"/>
      <c r="AL124" s="341"/>
      <c r="AM124" s="341"/>
      <c r="AN124" s="341"/>
      <c r="AO124" s="341"/>
      <c r="AP124" s="341"/>
      <c r="AQ124" s="341"/>
      <c r="AR124" s="341"/>
      <c r="AS124" s="341"/>
      <c r="AT124" s="341"/>
      <c r="AU124" s="341"/>
      <c r="AV124" s="341"/>
      <c r="AW124" s="341"/>
      <c r="AX124" s="341"/>
      <c r="AY124" s="341"/>
      <c r="AZ124" s="341"/>
      <c r="BA124" s="341"/>
      <c r="BB124" s="342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97"/>
      <c r="CQ124" s="76"/>
      <c r="CR124" s="77"/>
      <c r="CS124" s="74"/>
      <c r="CT124" s="74"/>
    </row>
    <row r="125" spans="1:98" ht="9.75" customHeight="1">
      <c r="A125" s="96"/>
      <c r="B125" s="76"/>
      <c r="C125" s="76"/>
      <c r="D125" s="76"/>
      <c r="E125" s="76"/>
      <c r="F125" s="309"/>
      <c r="G125" s="310"/>
      <c r="H125" s="311"/>
      <c r="I125" s="76"/>
      <c r="J125" s="83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97"/>
      <c r="CQ125" s="76"/>
      <c r="CR125" s="77"/>
      <c r="CS125" s="74"/>
      <c r="CT125" s="74"/>
    </row>
    <row r="126" spans="1:98" ht="9.75" customHeight="1">
      <c r="A126" s="96"/>
      <c r="B126" s="288">
        <v>68</v>
      </c>
      <c r="C126" s="289"/>
      <c r="D126" s="290"/>
      <c r="E126" s="76"/>
      <c r="F126" s="309"/>
      <c r="G126" s="310"/>
      <c r="H126" s="311"/>
      <c r="I126" s="76"/>
      <c r="J126" s="83" t="s">
        <v>150</v>
      </c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282">
        <f>VERİLER!E121+VERİLER!E119</f>
        <v>0</v>
      </c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4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97"/>
      <c r="CQ126" s="76"/>
      <c r="CR126" s="77"/>
      <c r="CS126" s="74"/>
      <c r="CT126" s="74"/>
    </row>
    <row r="127" spans="1:98" ht="9.75" customHeight="1">
      <c r="A127" s="96"/>
      <c r="B127" s="291"/>
      <c r="C127" s="292"/>
      <c r="D127" s="293"/>
      <c r="E127" s="76"/>
      <c r="F127" s="312"/>
      <c r="G127" s="313"/>
      <c r="H127" s="314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285"/>
      <c r="AI127" s="286"/>
      <c r="AJ127" s="286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6"/>
      <c r="AU127" s="286"/>
      <c r="AV127" s="286"/>
      <c r="AW127" s="286"/>
      <c r="AX127" s="286"/>
      <c r="AY127" s="286"/>
      <c r="AZ127" s="286"/>
      <c r="BA127" s="286"/>
      <c r="BB127" s="287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97"/>
      <c r="CQ127" s="76"/>
      <c r="CR127" s="77"/>
      <c r="CS127" s="74"/>
      <c r="CT127" s="74"/>
    </row>
    <row r="128" spans="1:98" ht="9.75" customHeight="1">
      <c r="A128" s="9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97"/>
      <c r="CQ128" s="76"/>
      <c r="CR128" s="77"/>
      <c r="CS128" s="74"/>
      <c r="CT128" s="74"/>
    </row>
    <row r="129" spans="1:98" ht="9.75" customHeight="1">
      <c r="A129" s="96"/>
      <c r="B129" s="288">
        <v>69</v>
      </c>
      <c r="C129" s="289"/>
      <c r="D129" s="290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282">
        <f>AH88+AH91+AH94+AH97+AH100+AH103+AH106+AH109+AH112+AH115+AH118+AH122+AH126</f>
        <v>0</v>
      </c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4"/>
      <c r="CP129" s="97"/>
      <c r="CQ129" s="76"/>
      <c r="CR129" s="77"/>
      <c r="CS129" s="74"/>
      <c r="CT129" s="74"/>
    </row>
    <row r="130" spans="1:98" ht="9.75" customHeight="1">
      <c r="A130" s="96"/>
      <c r="B130" s="291"/>
      <c r="C130" s="292"/>
      <c r="D130" s="293"/>
      <c r="E130" s="76"/>
      <c r="F130" s="76"/>
      <c r="G130" s="83" t="s">
        <v>311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285"/>
      <c r="BV130" s="286"/>
      <c r="BW130" s="286"/>
      <c r="BX130" s="286"/>
      <c r="BY130" s="286"/>
      <c r="BZ130" s="286"/>
      <c r="CA130" s="286"/>
      <c r="CB130" s="286"/>
      <c r="CC130" s="286"/>
      <c r="CD130" s="286"/>
      <c r="CE130" s="286"/>
      <c r="CF130" s="286"/>
      <c r="CG130" s="286"/>
      <c r="CH130" s="286"/>
      <c r="CI130" s="286"/>
      <c r="CJ130" s="286"/>
      <c r="CK130" s="286"/>
      <c r="CL130" s="286"/>
      <c r="CM130" s="286"/>
      <c r="CN130" s="286"/>
      <c r="CO130" s="287"/>
      <c r="CP130" s="97"/>
      <c r="CQ130" s="76"/>
      <c r="CR130" s="77"/>
      <c r="CS130" s="74"/>
      <c r="CT130" s="74"/>
    </row>
    <row r="131" spans="1:96" s="74" customFormat="1" ht="9.75" customHeight="1">
      <c r="A131" s="96"/>
      <c r="B131" s="76"/>
      <c r="C131" s="76"/>
      <c r="D131" s="76"/>
      <c r="E131" s="76"/>
      <c r="F131" s="76"/>
      <c r="G131" s="242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97"/>
      <c r="CQ131" s="76"/>
      <c r="CR131" s="76"/>
    </row>
    <row r="132" spans="1:98" ht="9.75" customHeight="1">
      <c r="A132" s="9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97"/>
      <c r="CQ132" s="76"/>
      <c r="CR132" s="77"/>
      <c r="CS132" s="74"/>
      <c r="CT132" s="74"/>
    </row>
    <row r="133" spans="1:98" ht="9.75" customHeight="1">
      <c r="A133" s="96"/>
      <c r="B133" s="83" t="s">
        <v>312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97"/>
      <c r="CQ133" s="76"/>
      <c r="CR133" s="77"/>
      <c r="CS133" s="74"/>
      <c r="CT133" s="74"/>
    </row>
    <row r="134" spans="1:96" s="74" customFormat="1" ht="9.75" customHeight="1" thickBot="1">
      <c r="A134" s="98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100"/>
      <c r="CQ134" s="76"/>
      <c r="CR134" s="76"/>
    </row>
    <row r="135" spans="1:98" ht="9.75" customHeight="1">
      <c r="A135" s="93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5"/>
      <c r="CQ135" s="76"/>
      <c r="CR135" s="77"/>
      <c r="CS135" s="74"/>
      <c r="CT135" s="74"/>
    </row>
    <row r="136" spans="1:98" ht="9.75" customHeight="1">
      <c r="A136" s="9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 t="s">
        <v>251</v>
      </c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 t="s">
        <v>252</v>
      </c>
      <c r="CN136" s="76"/>
      <c r="CO136" s="76"/>
      <c r="CP136" s="97"/>
      <c r="CQ136" s="76"/>
      <c r="CR136" s="77"/>
      <c r="CS136" s="74"/>
      <c r="CT136" s="74"/>
    </row>
    <row r="137" spans="1:98" ht="9.75" customHeight="1">
      <c r="A137" s="96"/>
      <c r="B137" s="288">
        <v>70</v>
      </c>
      <c r="C137" s="289"/>
      <c r="D137" s="290"/>
      <c r="E137" s="76"/>
      <c r="F137" s="83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282">
        <f>IF(AH85-BU129&gt;0,AH85-BU129,0)</f>
        <v>0</v>
      </c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4"/>
      <c r="CP137" s="97"/>
      <c r="CQ137" s="76"/>
      <c r="CR137" s="77"/>
      <c r="CS137" s="74"/>
      <c r="CT137" s="74"/>
    </row>
    <row r="138" spans="1:98" ht="9.75" customHeight="1">
      <c r="A138" s="96"/>
      <c r="B138" s="291"/>
      <c r="C138" s="292"/>
      <c r="D138" s="293"/>
      <c r="E138" s="76"/>
      <c r="F138" s="83" t="s">
        <v>314</v>
      </c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285"/>
      <c r="BV138" s="286"/>
      <c r="BW138" s="286"/>
      <c r="BX138" s="286"/>
      <c r="BY138" s="286"/>
      <c r="BZ138" s="286"/>
      <c r="CA138" s="286"/>
      <c r="CB138" s="286"/>
      <c r="CC138" s="286"/>
      <c r="CD138" s="286"/>
      <c r="CE138" s="286"/>
      <c r="CF138" s="286"/>
      <c r="CG138" s="286"/>
      <c r="CH138" s="286"/>
      <c r="CI138" s="286"/>
      <c r="CJ138" s="286"/>
      <c r="CK138" s="286"/>
      <c r="CL138" s="286"/>
      <c r="CM138" s="286"/>
      <c r="CN138" s="286"/>
      <c r="CO138" s="287"/>
      <c r="CP138" s="97"/>
      <c r="CQ138" s="76"/>
      <c r="CR138" s="77"/>
      <c r="CS138" s="74"/>
      <c r="CT138" s="74"/>
    </row>
    <row r="139" spans="1:98" ht="9.75" customHeight="1">
      <c r="A139" s="96"/>
      <c r="B139" s="76"/>
      <c r="C139" s="76"/>
      <c r="D139" s="76"/>
      <c r="E139" s="76"/>
      <c r="F139" s="83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97"/>
      <c r="CQ139" s="76"/>
      <c r="CR139" s="77"/>
      <c r="CS139" s="74"/>
      <c r="CT139" s="74"/>
    </row>
    <row r="140" spans="1:98" ht="9.75" customHeight="1">
      <c r="A140" s="96"/>
      <c r="B140" s="288">
        <v>71</v>
      </c>
      <c r="C140" s="289"/>
      <c r="D140" s="290"/>
      <c r="E140" s="76"/>
      <c r="F140" s="83" t="s">
        <v>151</v>
      </c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282">
        <f>AH70</f>
        <v>0</v>
      </c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4"/>
      <c r="CP140" s="97"/>
      <c r="CQ140" s="76"/>
      <c r="CR140" s="77"/>
      <c r="CS140" s="74"/>
      <c r="CT140" s="74"/>
    </row>
    <row r="141" spans="1:96" ht="9.75" customHeight="1">
      <c r="A141" s="96"/>
      <c r="B141" s="291"/>
      <c r="C141" s="292"/>
      <c r="D141" s="293"/>
      <c r="E141" s="76"/>
      <c r="F141" s="83" t="s">
        <v>313</v>
      </c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285"/>
      <c r="BV141" s="286"/>
      <c r="BW141" s="286"/>
      <c r="BX141" s="286"/>
      <c r="BY141" s="286"/>
      <c r="BZ141" s="286"/>
      <c r="CA141" s="286"/>
      <c r="CB141" s="286"/>
      <c r="CC141" s="286"/>
      <c r="CD141" s="286"/>
      <c r="CE141" s="286"/>
      <c r="CF141" s="286"/>
      <c r="CG141" s="286"/>
      <c r="CH141" s="286"/>
      <c r="CI141" s="286"/>
      <c r="CJ141" s="286"/>
      <c r="CK141" s="286"/>
      <c r="CL141" s="286"/>
      <c r="CM141" s="286"/>
      <c r="CN141" s="286"/>
      <c r="CO141" s="287"/>
      <c r="CP141" s="97"/>
      <c r="CQ141" s="76"/>
      <c r="CR141" s="77"/>
    </row>
    <row r="142" spans="1:96" ht="9.75" customHeight="1">
      <c r="A142" s="96"/>
      <c r="B142" s="76"/>
      <c r="C142" s="76"/>
      <c r="D142" s="76"/>
      <c r="E142" s="76"/>
      <c r="F142" s="83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97"/>
      <c r="CQ142" s="76"/>
      <c r="CR142" s="77"/>
    </row>
    <row r="143" spans="1:96" ht="9.75" customHeight="1">
      <c r="A143" s="96"/>
      <c r="B143" s="288">
        <v>72</v>
      </c>
      <c r="C143" s="289"/>
      <c r="D143" s="290"/>
      <c r="E143" s="76"/>
      <c r="F143" s="83" t="s">
        <v>152</v>
      </c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282">
        <f>VERİLER!E123</f>
        <v>0</v>
      </c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4"/>
      <c r="CP143" s="97"/>
      <c r="CQ143" s="76"/>
      <c r="CR143" s="77"/>
    </row>
    <row r="144" spans="1:96" ht="9.75" customHeight="1">
      <c r="A144" s="96"/>
      <c r="B144" s="291"/>
      <c r="C144" s="292"/>
      <c r="D144" s="293"/>
      <c r="E144" s="76"/>
      <c r="F144" s="83" t="s">
        <v>153</v>
      </c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84"/>
      <c r="BR144" s="76"/>
      <c r="BS144" s="76"/>
      <c r="BT144" s="76"/>
      <c r="BU144" s="285"/>
      <c r="BV144" s="286"/>
      <c r="BW144" s="286"/>
      <c r="BX144" s="286"/>
      <c r="BY144" s="286"/>
      <c r="BZ144" s="286"/>
      <c r="CA144" s="286"/>
      <c r="CB144" s="286"/>
      <c r="CC144" s="286"/>
      <c r="CD144" s="286"/>
      <c r="CE144" s="286"/>
      <c r="CF144" s="286"/>
      <c r="CG144" s="286"/>
      <c r="CH144" s="286"/>
      <c r="CI144" s="286"/>
      <c r="CJ144" s="286"/>
      <c r="CK144" s="286"/>
      <c r="CL144" s="286"/>
      <c r="CM144" s="286"/>
      <c r="CN144" s="286"/>
      <c r="CO144" s="287"/>
      <c r="CP144" s="97"/>
      <c r="CQ144" s="76"/>
      <c r="CR144" s="77"/>
    </row>
    <row r="145" spans="1:96" ht="9.75" customHeight="1">
      <c r="A145" s="96"/>
      <c r="B145" s="76"/>
      <c r="C145" s="76"/>
      <c r="D145" s="76"/>
      <c r="E145" s="76"/>
      <c r="F145" s="83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97"/>
      <c r="CQ145" s="76"/>
      <c r="CR145" s="77"/>
    </row>
    <row r="146" spans="1:96" ht="9.75" customHeight="1">
      <c r="A146" s="96"/>
      <c r="B146" s="288">
        <v>73</v>
      </c>
      <c r="C146" s="289"/>
      <c r="D146" s="290"/>
      <c r="E146" s="76"/>
      <c r="F146" s="83" t="s">
        <v>254</v>
      </c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282">
        <f>VERİLER!E124</f>
        <v>0</v>
      </c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4"/>
      <c r="CP146" s="97"/>
      <c r="CQ146" s="76"/>
      <c r="CR146" s="77"/>
    </row>
    <row r="147" spans="1:96" ht="9.75" customHeight="1">
      <c r="A147" s="96"/>
      <c r="B147" s="291"/>
      <c r="C147" s="292"/>
      <c r="D147" s="293"/>
      <c r="E147" s="76"/>
      <c r="F147" s="83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84"/>
      <c r="BR147" s="76"/>
      <c r="BS147" s="76"/>
      <c r="BT147" s="76"/>
      <c r="BU147" s="285"/>
      <c r="BV147" s="286"/>
      <c r="BW147" s="286"/>
      <c r="BX147" s="286"/>
      <c r="BY147" s="286"/>
      <c r="BZ147" s="286"/>
      <c r="CA147" s="286"/>
      <c r="CB147" s="286"/>
      <c r="CC147" s="286"/>
      <c r="CD147" s="286"/>
      <c r="CE147" s="286"/>
      <c r="CF147" s="286"/>
      <c r="CG147" s="286"/>
      <c r="CH147" s="286"/>
      <c r="CI147" s="286"/>
      <c r="CJ147" s="286"/>
      <c r="CK147" s="286"/>
      <c r="CL147" s="286"/>
      <c r="CM147" s="286"/>
      <c r="CN147" s="286"/>
      <c r="CO147" s="287"/>
      <c r="CP147" s="97"/>
      <c r="CQ147" s="76"/>
      <c r="CR147" s="77"/>
    </row>
    <row r="148" spans="1:96" ht="9.75" customHeight="1">
      <c r="A148" s="96"/>
      <c r="B148" s="76"/>
      <c r="C148" s="76"/>
      <c r="D148" s="76"/>
      <c r="E148" s="76"/>
      <c r="F148" s="83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97"/>
      <c r="CQ148" s="76"/>
      <c r="CR148" s="77"/>
    </row>
    <row r="149" spans="1:96" ht="9.75" customHeight="1">
      <c r="A149" s="96"/>
      <c r="B149" s="288">
        <v>74</v>
      </c>
      <c r="C149" s="289"/>
      <c r="D149" s="290"/>
      <c r="E149" s="76"/>
      <c r="F149" s="83" t="s">
        <v>255</v>
      </c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282">
        <f>BU146*20%</f>
        <v>0</v>
      </c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4"/>
      <c r="CP149" s="97"/>
      <c r="CQ149" s="76"/>
      <c r="CR149" s="77"/>
    </row>
    <row r="150" spans="1:96" ht="9.75" customHeight="1">
      <c r="A150" s="96"/>
      <c r="B150" s="291"/>
      <c r="C150" s="292"/>
      <c r="D150" s="293"/>
      <c r="E150" s="76"/>
      <c r="F150" s="83" t="s">
        <v>315</v>
      </c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84"/>
      <c r="BQ150" s="84"/>
      <c r="BR150" s="76"/>
      <c r="BS150" s="76"/>
      <c r="BT150" s="76"/>
      <c r="BU150" s="285"/>
      <c r="BV150" s="286"/>
      <c r="BW150" s="286"/>
      <c r="BX150" s="286"/>
      <c r="BY150" s="286"/>
      <c r="BZ150" s="286"/>
      <c r="CA150" s="286"/>
      <c r="CB150" s="286"/>
      <c r="CC150" s="286"/>
      <c r="CD150" s="286"/>
      <c r="CE150" s="286"/>
      <c r="CF150" s="286"/>
      <c r="CG150" s="286"/>
      <c r="CH150" s="286"/>
      <c r="CI150" s="286"/>
      <c r="CJ150" s="286"/>
      <c r="CK150" s="286"/>
      <c r="CL150" s="286"/>
      <c r="CM150" s="286"/>
      <c r="CN150" s="286"/>
      <c r="CO150" s="287"/>
      <c r="CP150" s="97"/>
      <c r="CQ150" s="76"/>
      <c r="CR150" s="77"/>
    </row>
    <row r="151" spans="1:96" ht="9.75" customHeight="1">
      <c r="A151" s="96"/>
      <c r="B151" s="76"/>
      <c r="C151" s="76"/>
      <c r="D151" s="76"/>
      <c r="E151" s="76"/>
      <c r="F151" s="83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97"/>
      <c r="CQ151" s="76"/>
      <c r="CR151" s="77"/>
    </row>
    <row r="152" spans="1:96" ht="9.75" customHeight="1">
      <c r="A152" s="96"/>
      <c r="B152" s="288">
        <v>75</v>
      </c>
      <c r="C152" s="289"/>
      <c r="D152" s="290"/>
      <c r="E152" s="76"/>
      <c r="F152" s="83" t="s">
        <v>266</v>
      </c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282">
        <f>VERİLER!E126</f>
        <v>0</v>
      </c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4"/>
      <c r="CP152" s="97"/>
      <c r="CQ152" s="76"/>
      <c r="CR152" s="77"/>
    </row>
    <row r="153" spans="1:96" ht="9.75" customHeight="1">
      <c r="A153" s="96"/>
      <c r="B153" s="291"/>
      <c r="C153" s="292"/>
      <c r="D153" s="293"/>
      <c r="E153" s="76"/>
      <c r="F153" s="83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285"/>
      <c r="BV153" s="286"/>
      <c r="BW153" s="286"/>
      <c r="BX153" s="286"/>
      <c r="BY153" s="286"/>
      <c r="BZ153" s="286"/>
      <c r="CA153" s="286"/>
      <c r="CB153" s="286"/>
      <c r="CC153" s="286"/>
      <c r="CD153" s="286"/>
      <c r="CE153" s="286"/>
      <c r="CF153" s="286"/>
      <c r="CG153" s="286"/>
      <c r="CH153" s="286"/>
      <c r="CI153" s="286"/>
      <c r="CJ153" s="286"/>
      <c r="CK153" s="286"/>
      <c r="CL153" s="286"/>
      <c r="CM153" s="286"/>
      <c r="CN153" s="286"/>
      <c r="CO153" s="287"/>
      <c r="CP153" s="97"/>
      <c r="CQ153" s="76"/>
      <c r="CR153" s="77"/>
    </row>
    <row r="154" spans="1:96" ht="9.75" customHeight="1">
      <c r="A154" s="96"/>
      <c r="B154" s="76"/>
      <c r="C154" s="76"/>
      <c r="D154" s="76"/>
      <c r="E154" s="76"/>
      <c r="F154" s="83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97"/>
      <c r="CQ154" s="76"/>
      <c r="CR154" s="77"/>
    </row>
    <row r="155" spans="1:96" ht="9.75" customHeight="1">
      <c r="A155" s="96"/>
      <c r="B155" s="288">
        <v>76</v>
      </c>
      <c r="C155" s="289"/>
      <c r="D155" s="290"/>
      <c r="E155" s="76"/>
      <c r="F155" s="83" t="s">
        <v>267</v>
      </c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325">
        <f>VERİLER!E127</f>
        <v>0</v>
      </c>
      <c r="BV155" s="326"/>
      <c r="BW155" s="326"/>
      <c r="BX155" s="326"/>
      <c r="BY155" s="326"/>
      <c r="BZ155" s="326"/>
      <c r="CA155" s="326"/>
      <c r="CB155" s="326"/>
      <c r="CC155" s="326"/>
      <c r="CD155" s="326"/>
      <c r="CE155" s="326"/>
      <c r="CF155" s="326"/>
      <c r="CG155" s="326"/>
      <c r="CH155" s="326"/>
      <c r="CI155" s="326"/>
      <c r="CJ155" s="326"/>
      <c r="CK155" s="326"/>
      <c r="CL155" s="326"/>
      <c r="CM155" s="326"/>
      <c r="CN155" s="326"/>
      <c r="CO155" s="327"/>
      <c r="CP155" s="97"/>
      <c r="CQ155" s="76"/>
      <c r="CR155" s="77"/>
    </row>
    <row r="156" spans="1:96" ht="9.75" customHeight="1">
      <c r="A156" s="96"/>
      <c r="B156" s="291"/>
      <c r="C156" s="292"/>
      <c r="D156" s="293"/>
      <c r="E156" s="76"/>
      <c r="F156" s="83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328"/>
      <c r="BV156" s="329"/>
      <c r="BW156" s="329"/>
      <c r="BX156" s="329"/>
      <c r="BY156" s="329"/>
      <c r="BZ156" s="329"/>
      <c r="CA156" s="329"/>
      <c r="CB156" s="329"/>
      <c r="CC156" s="329"/>
      <c r="CD156" s="329"/>
      <c r="CE156" s="329"/>
      <c r="CF156" s="329"/>
      <c r="CG156" s="329"/>
      <c r="CH156" s="329"/>
      <c r="CI156" s="329"/>
      <c r="CJ156" s="329"/>
      <c r="CK156" s="329"/>
      <c r="CL156" s="329"/>
      <c r="CM156" s="329"/>
      <c r="CN156" s="329"/>
      <c r="CO156" s="330"/>
      <c r="CP156" s="97"/>
      <c r="CQ156" s="76"/>
      <c r="CR156" s="77"/>
    </row>
    <row r="157" spans="1:96" ht="9.75" customHeight="1">
      <c r="A157" s="96"/>
      <c r="B157" s="76"/>
      <c r="C157" s="76"/>
      <c r="D157" s="76"/>
      <c r="E157" s="76"/>
      <c r="F157" s="83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97"/>
      <c r="CQ157" s="76"/>
      <c r="CR157" s="77"/>
    </row>
    <row r="158" spans="1:96" ht="9.75" customHeight="1">
      <c r="A158" s="96"/>
      <c r="B158" s="288">
        <v>77</v>
      </c>
      <c r="C158" s="289"/>
      <c r="D158" s="290"/>
      <c r="E158" s="76"/>
      <c r="F158" s="83" t="s">
        <v>316</v>
      </c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282">
        <f>BU152*BU155</f>
        <v>0</v>
      </c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4"/>
      <c r="CP158" s="97"/>
      <c r="CQ158" s="76"/>
      <c r="CR158" s="77"/>
    </row>
    <row r="159" spans="1:96" ht="9.75" customHeight="1">
      <c r="A159" s="96"/>
      <c r="B159" s="291"/>
      <c r="C159" s="292"/>
      <c r="D159" s="293"/>
      <c r="E159" s="76"/>
      <c r="F159" s="83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285"/>
      <c r="BV159" s="286"/>
      <c r="BW159" s="286"/>
      <c r="BX159" s="286"/>
      <c r="BY159" s="286"/>
      <c r="BZ159" s="286"/>
      <c r="CA159" s="286"/>
      <c r="CB159" s="286"/>
      <c r="CC159" s="286"/>
      <c r="CD159" s="286"/>
      <c r="CE159" s="286"/>
      <c r="CF159" s="286"/>
      <c r="CG159" s="286"/>
      <c r="CH159" s="286"/>
      <c r="CI159" s="286"/>
      <c r="CJ159" s="286"/>
      <c r="CK159" s="286"/>
      <c r="CL159" s="286"/>
      <c r="CM159" s="286"/>
      <c r="CN159" s="286"/>
      <c r="CO159" s="287"/>
      <c r="CP159" s="97"/>
      <c r="CQ159" s="76"/>
      <c r="CR159" s="77"/>
    </row>
    <row r="160" spans="1:96" ht="9.75" customHeight="1">
      <c r="A160" s="96"/>
      <c r="B160" s="76"/>
      <c r="C160" s="76"/>
      <c r="D160" s="76"/>
      <c r="E160" s="76"/>
      <c r="F160" s="83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97"/>
      <c r="CQ160" s="76"/>
      <c r="CR160" s="77"/>
    </row>
    <row r="161" spans="1:96" ht="9.75" customHeight="1">
      <c r="A161" s="96"/>
      <c r="B161" s="288">
        <v>78</v>
      </c>
      <c r="C161" s="289"/>
      <c r="D161" s="290"/>
      <c r="E161" s="76"/>
      <c r="F161" s="83" t="s">
        <v>289</v>
      </c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282">
        <f>VERİLER!E129</f>
        <v>0</v>
      </c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4"/>
      <c r="CP161" s="97"/>
      <c r="CQ161" s="76"/>
      <c r="CR161" s="77"/>
    </row>
    <row r="162" spans="1:96" ht="9.75" customHeight="1">
      <c r="A162" s="96"/>
      <c r="B162" s="291"/>
      <c r="C162" s="292"/>
      <c r="D162" s="293"/>
      <c r="E162" s="76"/>
      <c r="F162" s="83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285"/>
      <c r="BV162" s="286"/>
      <c r="BW162" s="286"/>
      <c r="BX162" s="286"/>
      <c r="BY162" s="286"/>
      <c r="BZ162" s="286"/>
      <c r="CA162" s="286"/>
      <c r="CB162" s="286"/>
      <c r="CC162" s="286"/>
      <c r="CD162" s="286"/>
      <c r="CE162" s="286"/>
      <c r="CF162" s="286"/>
      <c r="CG162" s="286"/>
      <c r="CH162" s="286"/>
      <c r="CI162" s="286"/>
      <c r="CJ162" s="286"/>
      <c r="CK162" s="286"/>
      <c r="CL162" s="286"/>
      <c r="CM162" s="286"/>
      <c r="CN162" s="286"/>
      <c r="CO162" s="287"/>
      <c r="CP162" s="97"/>
      <c r="CQ162" s="76"/>
      <c r="CR162" s="77"/>
    </row>
    <row r="163" spans="1:96" ht="9.75" customHeight="1">
      <c r="A163" s="96"/>
      <c r="B163" s="76"/>
      <c r="C163" s="76"/>
      <c r="D163" s="76"/>
      <c r="E163" s="76"/>
      <c r="F163" s="83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97"/>
      <c r="CQ163" s="76"/>
      <c r="CR163" s="77"/>
    </row>
    <row r="164" spans="1:96" ht="9.75" customHeight="1">
      <c r="A164" s="96"/>
      <c r="B164" s="288">
        <v>79</v>
      </c>
      <c r="C164" s="289"/>
      <c r="D164" s="290"/>
      <c r="E164" s="76"/>
      <c r="F164" s="83" t="s">
        <v>290</v>
      </c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325">
        <f>VERİLER!E130</f>
        <v>0</v>
      </c>
      <c r="BV164" s="326"/>
      <c r="BW164" s="326"/>
      <c r="BX164" s="326"/>
      <c r="BY164" s="326"/>
      <c r="BZ164" s="326"/>
      <c r="CA164" s="326"/>
      <c r="CB164" s="326"/>
      <c r="CC164" s="326"/>
      <c r="CD164" s="326"/>
      <c r="CE164" s="326"/>
      <c r="CF164" s="326"/>
      <c r="CG164" s="326"/>
      <c r="CH164" s="326"/>
      <c r="CI164" s="326"/>
      <c r="CJ164" s="326"/>
      <c r="CK164" s="326"/>
      <c r="CL164" s="326"/>
      <c r="CM164" s="326"/>
      <c r="CN164" s="326"/>
      <c r="CO164" s="327"/>
      <c r="CP164" s="97"/>
      <c r="CQ164" s="76"/>
      <c r="CR164" s="77"/>
    </row>
    <row r="165" spans="1:96" ht="9.75" customHeight="1">
      <c r="A165" s="96"/>
      <c r="B165" s="291"/>
      <c r="C165" s="292"/>
      <c r="D165" s="293"/>
      <c r="E165" s="76"/>
      <c r="F165" s="83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328"/>
      <c r="BV165" s="329"/>
      <c r="BW165" s="329"/>
      <c r="BX165" s="329"/>
      <c r="BY165" s="329"/>
      <c r="BZ165" s="329"/>
      <c r="CA165" s="329"/>
      <c r="CB165" s="329"/>
      <c r="CC165" s="329"/>
      <c r="CD165" s="329"/>
      <c r="CE165" s="329"/>
      <c r="CF165" s="329"/>
      <c r="CG165" s="329"/>
      <c r="CH165" s="329"/>
      <c r="CI165" s="329"/>
      <c r="CJ165" s="329"/>
      <c r="CK165" s="329"/>
      <c r="CL165" s="329"/>
      <c r="CM165" s="329"/>
      <c r="CN165" s="329"/>
      <c r="CO165" s="330"/>
      <c r="CP165" s="97"/>
      <c r="CQ165" s="76"/>
      <c r="CR165" s="77"/>
    </row>
    <row r="166" spans="1:96" ht="9.75" customHeight="1">
      <c r="A166" s="96"/>
      <c r="B166" s="76"/>
      <c r="C166" s="76"/>
      <c r="D166" s="76"/>
      <c r="E166" s="76"/>
      <c r="F166" s="83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97"/>
      <c r="CQ166" s="76"/>
      <c r="CR166" s="77"/>
    </row>
    <row r="167" spans="1:96" ht="9.75" customHeight="1">
      <c r="A167" s="96"/>
      <c r="B167" s="288">
        <v>80</v>
      </c>
      <c r="C167" s="289"/>
      <c r="D167" s="290"/>
      <c r="E167" s="76"/>
      <c r="F167" s="83" t="s">
        <v>317</v>
      </c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282">
        <f>BU161*BU164</f>
        <v>0</v>
      </c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4"/>
      <c r="CP167" s="97"/>
      <c r="CQ167" s="76"/>
      <c r="CR167" s="77"/>
    </row>
    <row r="168" spans="1:96" ht="9.75" customHeight="1">
      <c r="A168" s="96"/>
      <c r="B168" s="291"/>
      <c r="C168" s="292"/>
      <c r="D168" s="293"/>
      <c r="E168" s="76"/>
      <c r="F168" s="83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285"/>
      <c r="BV168" s="286"/>
      <c r="BW168" s="286"/>
      <c r="BX168" s="286"/>
      <c r="BY168" s="286"/>
      <c r="BZ168" s="286"/>
      <c r="CA168" s="286"/>
      <c r="CB168" s="286"/>
      <c r="CC168" s="286"/>
      <c r="CD168" s="286"/>
      <c r="CE168" s="286"/>
      <c r="CF168" s="286"/>
      <c r="CG168" s="286"/>
      <c r="CH168" s="286"/>
      <c r="CI168" s="286"/>
      <c r="CJ168" s="286"/>
      <c r="CK168" s="286"/>
      <c r="CL168" s="286"/>
      <c r="CM168" s="286"/>
      <c r="CN168" s="286"/>
      <c r="CO168" s="287"/>
      <c r="CP168" s="97"/>
      <c r="CQ168" s="76"/>
      <c r="CR168" s="77"/>
    </row>
    <row r="169" spans="1:96" ht="9.75" customHeight="1">
      <c r="A169" s="96"/>
      <c r="B169" s="76"/>
      <c r="C169" s="76"/>
      <c r="D169" s="76"/>
      <c r="E169" s="76"/>
      <c r="F169" s="83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97"/>
      <c r="CQ169" s="76"/>
      <c r="CR169" s="77"/>
    </row>
    <row r="170" spans="1:96" ht="9.75" customHeight="1">
      <c r="A170" s="96"/>
      <c r="B170" s="288">
        <v>81</v>
      </c>
      <c r="C170" s="289"/>
      <c r="D170" s="290"/>
      <c r="E170" s="76"/>
      <c r="F170" s="83" t="s">
        <v>318</v>
      </c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282">
        <f>BU137-(BU152+BU161)</f>
        <v>0</v>
      </c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4"/>
      <c r="CP170" s="97"/>
      <c r="CQ170" s="76"/>
      <c r="CR170" s="77"/>
    </row>
    <row r="171" spans="1:96" ht="9.75" customHeight="1">
      <c r="A171" s="96"/>
      <c r="B171" s="291"/>
      <c r="C171" s="292"/>
      <c r="D171" s="293"/>
      <c r="E171" s="76"/>
      <c r="F171" s="83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285"/>
      <c r="BV171" s="286"/>
      <c r="BW171" s="286"/>
      <c r="BX171" s="286"/>
      <c r="BY171" s="286"/>
      <c r="BZ171" s="286"/>
      <c r="CA171" s="286"/>
      <c r="CB171" s="286"/>
      <c r="CC171" s="286"/>
      <c r="CD171" s="286"/>
      <c r="CE171" s="286"/>
      <c r="CF171" s="286"/>
      <c r="CG171" s="286"/>
      <c r="CH171" s="286"/>
      <c r="CI171" s="286"/>
      <c r="CJ171" s="286"/>
      <c r="CK171" s="286"/>
      <c r="CL171" s="286"/>
      <c r="CM171" s="286"/>
      <c r="CN171" s="286"/>
      <c r="CO171" s="287"/>
      <c r="CP171" s="97"/>
      <c r="CQ171" s="76"/>
      <c r="CR171" s="77"/>
    </row>
    <row r="172" spans="1:96" ht="9.75" customHeight="1">
      <c r="A172" s="96"/>
      <c r="B172" s="76"/>
      <c r="C172" s="76"/>
      <c r="D172" s="76"/>
      <c r="E172" s="76"/>
      <c r="F172" s="83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97"/>
      <c r="CQ172" s="76"/>
      <c r="CR172" s="77"/>
    </row>
    <row r="173" spans="1:96" ht="9.75" customHeight="1">
      <c r="A173" s="96"/>
      <c r="B173" s="288">
        <v>82</v>
      </c>
      <c r="C173" s="289"/>
      <c r="D173" s="290"/>
      <c r="E173" s="76"/>
      <c r="F173" s="83" t="s">
        <v>319</v>
      </c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282">
        <f>BU170*20%</f>
        <v>0</v>
      </c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4"/>
      <c r="CP173" s="97"/>
      <c r="CQ173" s="76"/>
      <c r="CR173" s="77"/>
    </row>
    <row r="174" spans="1:96" ht="9.75" customHeight="1">
      <c r="A174" s="96"/>
      <c r="B174" s="291"/>
      <c r="C174" s="292"/>
      <c r="D174" s="293"/>
      <c r="E174" s="76"/>
      <c r="F174" s="83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285"/>
      <c r="BV174" s="286"/>
      <c r="BW174" s="286"/>
      <c r="BX174" s="286"/>
      <c r="BY174" s="286"/>
      <c r="BZ174" s="286"/>
      <c r="CA174" s="286"/>
      <c r="CB174" s="286"/>
      <c r="CC174" s="286"/>
      <c r="CD174" s="286"/>
      <c r="CE174" s="286"/>
      <c r="CF174" s="286"/>
      <c r="CG174" s="286"/>
      <c r="CH174" s="286"/>
      <c r="CI174" s="286"/>
      <c r="CJ174" s="286"/>
      <c r="CK174" s="286"/>
      <c r="CL174" s="286"/>
      <c r="CM174" s="286"/>
      <c r="CN174" s="286"/>
      <c r="CO174" s="287"/>
      <c r="CP174" s="97"/>
      <c r="CQ174" s="76"/>
      <c r="CR174" s="77"/>
    </row>
    <row r="175" spans="1:96" ht="9.75" customHeight="1">
      <c r="A175" s="96"/>
      <c r="B175" s="76"/>
      <c r="C175" s="76"/>
      <c r="D175" s="76"/>
      <c r="E175" s="76"/>
      <c r="F175" s="83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97"/>
      <c r="CQ175" s="76"/>
      <c r="CR175" s="77"/>
    </row>
    <row r="176" spans="1:96" ht="15.75" customHeight="1">
      <c r="A176" s="96"/>
      <c r="B176" s="78" t="s">
        <v>193</v>
      </c>
      <c r="C176" s="79"/>
      <c r="D176" s="79"/>
      <c r="E176" s="79"/>
      <c r="F176" s="88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80"/>
      <c r="CP176" s="97"/>
      <c r="CQ176" s="76"/>
      <c r="CR176" s="77"/>
    </row>
    <row r="177" spans="1:96" ht="9.75" customHeight="1">
      <c r="A177" s="96"/>
      <c r="B177" s="76"/>
      <c r="C177" s="76"/>
      <c r="D177" s="76"/>
      <c r="E177" s="76"/>
      <c r="F177" s="83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97"/>
      <c r="CQ177" s="76"/>
      <c r="CR177" s="77"/>
    </row>
    <row r="178" spans="1:96" ht="9.75" customHeight="1">
      <c r="A178" s="96"/>
      <c r="B178" s="288">
        <v>83</v>
      </c>
      <c r="C178" s="289"/>
      <c r="D178" s="290"/>
      <c r="E178" s="76"/>
      <c r="F178" s="83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282">
        <f>BU137+BU146</f>
        <v>0</v>
      </c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4"/>
      <c r="CP178" s="97"/>
      <c r="CQ178" s="76"/>
      <c r="CR178" s="77"/>
    </row>
    <row r="179" spans="1:96" ht="9.75" customHeight="1">
      <c r="A179" s="96"/>
      <c r="B179" s="291"/>
      <c r="C179" s="292"/>
      <c r="D179" s="293"/>
      <c r="E179" s="76"/>
      <c r="F179" s="83" t="s">
        <v>320</v>
      </c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285"/>
      <c r="BV179" s="286"/>
      <c r="BW179" s="286"/>
      <c r="BX179" s="286"/>
      <c r="BY179" s="286"/>
      <c r="BZ179" s="286"/>
      <c r="CA179" s="286"/>
      <c r="CB179" s="286"/>
      <c r="CC179" s="286"/>
      <c r="CD179" s="286"/>
      <c r="CE179" s="286"/>
      <c r="CF179" s="286"/>
      <c r="CG179" s="286"/>
      <c r="CH179" s="286"/>
      <c r="CI179" s="286"/>
      <c r="CJ179" s="286"/>
      <c r="CK179" s="286"/>
      <c r="CL179" s="286"/>
      <c r="CM179" s="286"/>
      <c r="CN179" s="286"/>
      <c r="CO179" s="287"/>
      <c r="CP179" s="97"/>
      <c r="CQ179" s="76"/>
      <c r="CR179" s="77"/>
    </row>
    <row r="180" spans="1:96" ht="9.75" customHeight="1">
      <c r="A180" s="96"/>
      <c r="B180" s="76"/>
      <c r="C180" s="76"/>
      <c r="D180" s="76"/>
      <c r="E180" s="76"/>
      <c r="F180" s="83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97"/>
      <c r="CQ180" s="76"/>
      <c r="CR180" s="77"/>
    </row>
    <row r="181" spans="1:96" ht="9.75" customHeight="1">
      <c r="A181" s="96"/>
      <c r="B181" s="288">
        <v>84</v>
      </c>
      <c r="C181" s="289"/>
      <c r="D181" s="290"/>
      <c r="E181" s="76"/>
      <c r="F181" s="83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282">
        <f>BU149+BU158+BU167+BU173</f>
        <v>0</v>
      </c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4"/>
      <c r="CP181" s="97"/>
      <c r="CQ181" s="76"/>
      <c r="CR181" s="77"/>
    </row>
    <row r="182" spans="1:96" ht="9.75" customHeight="1">
      <c r="A182" s="96"/>
      <c r="B182" s="291"/>
      <c r="C182" s="292"/>
      <c r="D182" s="293"/>
      <c r="E182" s="76"/>
      <c r="F182" s="83" t="s">
        <v>321</v>
      </c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285"/>
      <c r="BV182" s="286"/>
      <c r="BW182" s="286"/>
      <c r="BX182" s="286"/>
      <c r="BY182" s="286"/>
      <c r="BZ182" s="286"/>
      <c r="CA182" s="286"/>
      <c r="CB182" s="286"/>
      <c r="CC182" s="286"/>
      <c r="CD182" s="286"/>
      <c r="CE182" s="286"/>
      <c r="CF182" s="286"/>
      <c r="CG182" s="286"/>
      <c r="CH182" s="286"/>
      <c r="CI182" s="286"/>
      <c r="CJ182" s="286"/>
      <c r="CK182" s="286"/>
      <c r="CL182" s="286"/>
      <c r="CM182" s="286"/>
      <c r="CN182" s="286"/>
      <c r="CO182" s="287"/>
      <c r="CP182" s="97"/>
      <c r="CQ182" s="76"/>
      <c r="CR182" s="77"/>
    </row>
    <row r="183" spans="1:96" ht="9.75" customHeight="1">
      <c r="A183" s="96"/>
      <c r="B183" s="76"/>
      <c r="C183" s="76"/>
      <c r="D183" s="76"/>
      <c r="E183" s="76"/>
      <c r="F183" s="83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97"/>
      <c r="CQ183" s="76"/>
      <c r="CR183" s="77"/>
    </row>
    <row r="184" spans="1:96" ht="9.75" customHeight="1">
      <c r="A184" s="96"/>
      <c r="B184" s="288">
        <v>85</v>
      </c>
      <c r="C184" s="289"/>
      <c r="D184" s="290"/>
      <c r="E184" s="76"/>
      <c r="F184" s="343" t="s">
        <v>154</v>
      </c>
      <c r="G184" s="344"/>
      <c r="H184" s="345"/>
      <c r="I184" s="76"/>
      <c r="J184" s="83" t="s">
        <v>155</v>
      </c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282">
        <f>VERİLER!E137</f>
        <v>0</v>
      </c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4"/>
      <c r="CP184" s="97"/>
      <c r="CQ184" s="76"/>
      <c r="CR184" s="77"/>
    </row>
    <row r="185" spans="1:96" ht="9.75" customHeight="1">
      <c r="A185" s="96"/>
      <c r="B185" s="291"/>
      <c r="C185" s="292"/>
      <c r="D185" s="293"/>
      <c r="E185" s="76"/>
      <c r="F185" s="346"/>
      <c r="G185" s="347"/>
      <c r="H185" s="348"/>
      <c r="I185" s="76"/>
      <c r="J185" s="83" t="s">
        <v>194</v>
      </c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84"/>
      <c r="BQ185" s="76"/>
      <c r="BR185" s="76"/>
      <c r="BS185" s="76"/>
      <c r="BT185" s="76"/>
      <c r="BU185" s="285"/>
      <c r="BV185" s="286"/>
      <c r="BW185" s="286"/>
      <c r="BX185" s="286"/>
      <c r="BY185" s="286"/>
      <c r="BZ185" s="286"/>
      <c r="CA185" s="286"/>
      <c r="CB185" s="286"/>
      <c r="CC185" s="286"/>
      <c r="CD185" s="286"/>
      <c r="CE185" s="286"/>
      <c r="CF185" s="286"/>
      <c r="CG185" s="286"/>
      <c r="CH185" s="286"/>
      <c r="CI185" s="286"/>
      <c r="CJ185" s="286"/>
      <c r="CK185" s="286"/>
      <c r="CL185" s="286"/>
      <c r="CM185" s="286"/>
      <c r="CN185" s="286"/>
      <c r="CO185" s="287"/>
      <c r="CP185" s="97"/>
      <c r="CQ185" s="76"/>
      <c r="CR185" s="77"/>
    </row>
    <row r="186" spans="1:96" ht="9.75" customHeight="1">
      <c r="A186" s="96"/>
      <c r="B186" s="76"/>
      <c r="C186" s="76"/>
      <c r="D186" s="76"/>
      <c r="E186" s="76"/>
      <c r="F186" s="346"/>
      <c r="G186" s="347"/>
      <c r="H186" s="348"/>
      <c r="I186" s="76"/>
      <c r="J186" s="89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97"/>
      <c r="CQ186" s="76"/>
      <c r="CR186" s="77"/>
    </row>
    <row r="187" spans="1:96" ht="9.75" customHeight="1">
      <c r="A187" s="96"/>
      <c r="B187" s="288">
        <v>86</v>
      </c>
      <c r="C187" s="289"/>
      <c r="D187" s="290"/>
      <c r="E187" s="76"/>
      <c r="F187" s="346"/>
      <c r="G187" s="347"/>
      <c r="H187" s="348"/>
      <c r="I187" s="76"/>
      <c r="J187" s="83" t="s">
        <v>156</v>
      </c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282">
        <f>VERİLER!E139</f>
        <v>0</v>
      </c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4"/>
      <c r="CP187" s="97"/>
      <c r="CQ187" s="76"/>
      <c r="CR187" s="77"/>
    </row>
    <row r="188" spans="1:96" ht="9.75" customHeight="1">
      <c r="A188" s="96"/>
      <c r="B188" s="291"/>
      <c r="C188" s="292"/>
      <c r="D188" s="293"/>
      <c r="E188" s="76"/>
      <c r="F188" s="346"/>
      <c r="G188" s="347"/>
      <c r="H188" s="348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84"/>
      <c r="BQ188" s="76"/>
      <c r="BR188" s="76"/>
      <c r="BS188" s="76"/>
      <c r="BT188" s="76"/>
      <c r="BU188" s="285"/>
      <c r="BV188" s="286"/>
      <c r="BW188" s="286"/>
      <c r="BX188" s="286"/>
      <c r="BY188" s="286"/>
      <c r="BZ188" s="286"/>
      <c r="CA188" s="286"/>
      <c r="CB188" s="286"/>
      <c r="CC188" s="286"/>
      <c r="CD188" s="286"/>
      <c r="CE188" s="286"/>
      <c r="CF188" s="286"/>
      <c r="CG188" s="286"/>
      <c r="CH188" s="286"/>
      <c r="CI188" s="286"/>
      <c r="CJ188" s="286"/>
      <c r="CK188" s="286"/>
      <c r="CL188" s="286"/>
      <c r="CM188" s="286"/>
      <c r="CN188" s="286"/>
      <c r="CO188" s="287"/>
      <c r="CP188" s="97"/>
      <c r="CQ188" s="76"/>
      <c r="CR188" s="77"/>
    </row>
    <row r="189" spans="1:96" ht="9.75" customHeight="1">
      <c r="A189" s="96"/>
      <c r="B189" s="76"/>
      <c r="C189" s="76"/>
      <c r="D189" s="76"/>
      <c r="E189" s="76"/>
      <c r="F189" s="346"/>
      <c r="G189" s="347"/>
      <c r="H189" s="348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97"/>
      <c r="CQ189" s="76"/>
      <c r="CR189" s="77"/>
    </row>
    <row r="190" spans="1:96" ht="9.75" customHeight="1">
      <c r="A190" s="96"/>
      <c r="B190" s="288">
        <v>87</v>
      </c>
      <c r="C190" s="289"/>
      <c r="D190" s="290"/>
      <c r="E190" s="76"/>
      <c r="F190" s="346"/>
      <c r="G190" s="347"/>
      <c r="H190" s="348"/>
      <c r="I190" s="76"/>
      <c r="J190" s="83" t="s">
        <v>157</v>
      </c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282">
        <f>VERİLER!E140</f>
        <v>0</v>
      </c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4"/>
      <c r="CP190" s="97"/>
      <c r="CQ190" s="76"/>
      <c r="CR190" s="77"/>
    </row>
    <row r="191" spans="1:96" ht="9.75" customHeight="1">
      <c r="A191" s="96"/>
      <c r="B191" s="291"/>
      <c r="C191" s="292"/>
      <c r="D191" s="293"/>
      <c r="E191" s="76"/>
      <c r="F191" s="349"/>
      <c r="G191" s="350"/>
      <c r="H191" s="351"/>
      <c r="I191" s="76"/>
      <c r="J191" s="83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84"/>
      <c r="BQ191" s="76"/>
      <c r="BR191" s="76"/>
      <c r="BS191" s="76"/>
      <c r="BT191" s="76"/>
      <c r="BU191" s="285"/>
      <c r="BV191" s="286"/>
      <c r="BW191" s="286"/>
      <c r="BX191" s="286"/>
      <c r="BY191" s="286"/>
      <c r="BZ191" s="286"/>
      <c r="CA191" s="286"/>
      <c r="CB191" s="286"/>
      <c r="CC191" s="286"/>
      <c r="CD191" s="286"/>
      <c r="CE191" s="286"/>
      <c r="CF191" s="286"/>
      <c r="CG191" s="286"/>
      <c r="CH191" s="286"/>
      <c r="CI191" s="286"/>
      <c r="CJ191" s="286"/>
      <c r="CK191" s="286"/>
      <c r="CL191" s="286"/>
      <c r="CM191" s="286"/>
      <c r="CN191" s="286"/>
      <c r="CO191" s="287"/>
      <c r="CP191" s="97"/>
      <c r="CQ191" s="76"/>
      <c r="CR191" s="77"/>
    </row>
    <row r="192" spans="1:96" ht="9.75" customHeight="1">
      <c r="A192" s="96"/>
      <c r="B192" s="76"/>
      <c r="C192" s="76"/>
      <c r="D192" s="76"/>
      <c r="E192" s="76"/>
      <c r="F192" s="83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97"/>
      <c r="CQ192" s="76"/>
      <c r="CR192" s="77"/>
    </row>
    <row r="193" spans="1:96" ht="9.75" customHeight="1">
      <c r="A193" s="96"/>
      <c r="B193" s="288">
        <v>88</v>
      </c>
      <c r="C193" s="289"/>
      <c r="D193" s="290"/>
      <c r="E193" s="76"/>
      <c r="F193" s="83" t="s">
        <v>158</v>
      </c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282">
        <f>BU184+BU187+BU190</f>
        <v>0</v>
      </c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4"/>
      <c r="CP193" s="97"/>
      <c r="CQ193" s="76"/>
      <c r="CR193" s="77"/>
    </row>
    <row r="194" spans="1:96" ht="9.75" customHeight="1">
      <c r="A194" s="96"/>
      <c r="B194" s="291"/>
      <c r="C194" s="292"/>
      <c r="D194" s="293"/>
      <c r="E194" s="76"/>
      <c r="F194" s="83" t="s">
        <v>322</v>
      </c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285"/>
      <c r="BV194" s="286"/>
      <c r="BW194" s="286"/>
      <c r="BX194" s="286"/>
      <c r="BY194" s="286"/>
      <c r="BZ194" s="286"/>
      <c r="CA194" s="286"/>
      <c r="CB194" s="286"/>
      <c r="CC194" s="286"/>
      <c r="CD194" s="286"/>
      <c r="CE194" s="286"/>
      <c r="CF194" s="286"/>
      <c r="CG194" s="286"/>
      <c r="CH194" s="286"/>
      <c r="CI194" s="286"/>
      <c r="CJ194" s="286"/>
      <c r="CK194" s="286"/>
      <c r="CL194" s="286"/>
      <c r="CM194" s="286"/>
      <c r="CN194" s="286"/>
      <c r="CO194" s="287"/>
      <c r="CP194" s="97"/>
      <c r="CQ194" s="76"/>
      <c r="CR194" s="77"/>
    </row>
    <row r="195" spans="1:96" ht="9.75" customHeight="1">
      <c r="A195" s="96"/>
      <c r="B195" s="76"/>
      <c r="C195" s="76"/>
      <c r="D195" s="76"/>
      <c r="E195" s="76"/>
      <c r="F195" s="83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97"/>
      <c r="CQ195" s="76"/>
      <c r="CR195" s="77"/>
    </row>
    <row r="196" spans="1:96" ht="9.75" customHeight="1">
      <c r="A196" s="96"/>
      <c r="B196" s="288">
        <v>89</v>
      </c>
      <c r="C196" s="289"/>
      <c r="D196" s="290"/>
      <c r="E196" s="76"/>
      <c r="F196" s="83" t="s">
        <v>159</v>
      </c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282">
        <f>VERİLER!E149</f>
        <v>0</v>
      </c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4"/>
      <c r="CP196" s="97"/>
      <c r="CQ196" s="76"/>
      <c r="CR196" s="77"/>
    </row>
    <row r="197" spans="1:96" ht="9.75" customHeight="1">
      <c r="A197" s="96"/>
      <c r="B197" s="291"/>
      <c r="C197" s="292"/>
      <c r="D197" s="293"/>
      <c r="E197" s="76"/>
      <c r="F197" s="83" t="s">
        <v>323</v>
      </c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285"/>
      <c r="BV197" s="286"/>
      <c r="BW197" s="286"/>
      <c r="BX197" s="286"/>
      <c r="BY197" s="286"/>
      <c r="BZ197" s="286"/>
      <c r="CA197" s="286"/>
      <c r="CB197" s="286"/>
      <c r="CC197" s="286"/>
      <c r="CD197" s="286"/>
      <c r="CE197" s="286"/>
      <c r="CF197" s="286"/>
      <c r="CG197" s="286"/>
      <c r="CH197" s="286"/>
      <c r="CI197" s="286"/>
      <c r="CJ197" s="286"/>
      <c r="CK197" s="286"/>
      <c r="CL197" s="286"/>
      <c r="CM197" s="286"/>
      <c r="CN197" s="286"/>
      <c r="CO197" s="287"/>
      <c r="CP197" s="97"/>
      <c r="CQ197" s="76"/>
      <c r="CR197" s="77"/>
    </row>
    <row r="198" spans="1:96" ht="9.75" customHeight="1">
      <c r="A198" s="96"/>
      <c r="B198" s="76"/>
      <c r="C198" s="76"/>
      <c r="D198" s="76"/>
      <c r="E198" s="76"/>
      <c r="F198" s="83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97"/>
      <c r="CQ198" s="76"/>
      <c r="CR198" s="77"/>
    </row>
    <row r="199" spans="1:96" ht="9.75" customHeight="1">
      <c r="A199" s="96"/>
      <c r="B199" s="288">
        <v>90</v>
      </c>
      <c r="C199" s="289"/>
      <c r="D199" s="290"/>
      <c r="E199" s="76"/>
      <c r="F199" s="83" t="s">
        <v>160</v>
      </c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282">
        <f>VERİLER!E153+VERİLER!E154</f>
        <v>0</v>
      </c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4"/>
      <c r="CP199" s="97"/>
      <c r="CQ199" s="76"/>
      <c r="CR199" s="77"/>
    </row>
    <row r="200" spans="1:96" ht="9.75" customHeight="1">
      <c r="A200" s="96"/>
      <c r="B200" s="291"/>
      <c r="C200" s="292"/>
      <c r="D200" s="293"/>
      <c r="E200" s="76"/>
      <c r="F200" s="83" t="s">
        <v>324</v>
      </c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285"/>
      <c r="BV200" s="286"/>
      <c r="BW200" s="286"/>
      <c r="BX200" s="286"/>
      <c r="BY200" s="286"/>
      <c r="BZ200" s="286"/>
      <c r="CA200" s="286"/>
      <c r="CB200" s="286"/>
      <c r="CC200" s="286"/>
      <c r="CD200" s="286"/>
      <c r="CE200" s="286"/>
      <c r="CF200" s="286"/>
      <c r="CG200" s="286"/>
      <c r="CH200" s="286"/>
      <c r="CI200" s="286"/>
      <c r="CJ200" s="286"/>
      <c r="CK200" s="286"/>
      <c r="CL200" s="286"/>
      <c r="CM200" s="286"/>
      <c r="CN200" s="286"/>
      <c r="CO200" s="287"/>
      <c r="CP200" s="97"/>
      <c r="CQ200" s="76"/>
      <c r="CR200" s="77"/>
    </row>
    <row r="201" spans="1:96" ht="9.75" customHeight="1">
      <c r="A201" s="96"/>
      <c r="B201" s="76"/>
      <c r="C201" s="76"/>
      <c r="D201" s="76"/>
      <c r="E201" s="76"/>
      <c r="F201" s="83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97"/>
      <c r="CQ201" s="76"/>
      <c r="CR201" s="77"/>
    </row>
    <row r="202" spans="1:96" ht="9.75" customHeight="1">
      <c r="A202" s="96"/>
      <c r="B202" s="288">
        <v>91</v>
      </c>
      <c r="C202" s="289"/>
      <c r="D202" s="290"/>
      <c r="E202" s="76"/>
      <c r="F202" s="83" t="s">
        <v>325</v>
      </c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282">
        <f>VERİLER!E153</f>
        <v>0</v>
      </c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4"/>
      <c r="CP202" s="97"/>
      <c r="CQ202" s="76"/>
      <c r="CR202" s="77"/>
    </row>
    <row r="203" spans="1:96" ht="9.75" customHeight="1">
      <c r="A203" s="96"/>
      <c r="B203" s="291"/>
      <c r="C203" s="292"/>
      <c r="D203" s="293"/>
      <c r="E203" s="76"/>
      <c r="F203" s="83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285"/>
      <c r="BV203" s="286"/>
      <c r="BW203" s="286"/>
      <c r="BX203" s="286"/>
      <c r="BY203" s="286"/>
      <c r="BZ203" s="286"/>
      <c r="CA203" s="286"/>
      <c r="CB203" s="286"/>
      <c r="CC203" s="286"/>
      <c r="CD203" s="286"/>
      <c r="CE203" s="286"/>
      <c r="CF203" s="286"/>
      <c r="CG203" s="286"/>
      <c r="CH203" s="286"/>
      <c r="CI203" s="286"/>
      <c r="CJ203" s="286"/>
      <c r="CK203" s="286"/>
      <c r="CL203" s="286"/>
      <c r="CM203" s="286"/>
      <c r="CN203" s="286"/>
      <c r="CO203" s="287"/>
      <c r="CP203" s="97"/>
      <c r="CQ203" s="76"/>
      <c r="CR203" s="77"/>
    </row>
    <row r="204" spans="1:96" ht="9.75" customHeight="1">
      <c r="A204" s="96"/>
      <c r="B204" s="76"/>
      <c r="C204" s="76"/>
      <c r="D204" s="76"/>
      <c r="E204" s="76"/>
      <c r="F204" s="83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97"/>
      <c r="CQ204" s="76"/>
      <c r="CR204" s="77"/>
    </row>
    <row r="205" spans="1:96" ht="9.75" customHeight="1">
      <c r="A205" s="96"/>
      <c r="B205" s="288">
        <v>92</v>
      </c>
      <c r="C205" s="289"/>
      <c r="D205" s="290"/>
      <c r="E205" s="76"/>
      <c r="F205" s="83" t="s">
        <v>326</v>
      </c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282">
        <f>VERİLER!E154</f>
        <v>0</v>
      </c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4"/>
      <c r="CP205" s="97"/>
      <c r="CQ205" s="76"/>
      <c r="CR205" s="77"/>
    </row>
    <row r="206" spans="1:96" ht="9.75" customHeight="1">
      <c r="A206" s="96"/>
      <c r="B206" s="291"/>
      <c r="C206" s="292"/>
      <c r="D206" s="293"/>
      <c r="E206" s="76"/>
      <c r="F206" s="83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285"/>
      <c r="BV206" s="286"/>
      <c r="BW206" s="286"/>
      <c r="BX206" s="286"/>
      <c r="BY206" s="286"/>
      <c r="BZ206" s="286"/>
      <c r="CA206" s="286"/>
      <c r="CB206" s="286"/>
      <c r="CC206" s="286"/>
      <c r="CD206" s="286"/>
      <c r="CE206" s="286"/>
      <c r="CF206" s="286"/>
      <c r="CG206" s="286"/>
      <c r="CH206" s="286"/>
      <c r="CI206" s="286"/>
      <c r="CJ206" s="286"/>
      <c r="CK206" s="286"/>
      <c r="CL206" s="286"/>
      <c r="CM206" s="286"/>
      <c r="CN206" s="286"/>
      <c r="CO206" s="287"/>
      <c r="CP206" s="97"/>
      <c r="CQ206" s="76"/>
      <c r="CR206" s="77"/>
    </row>
    <row r="207" spans="1:96" ht="9.75" customHeight="1">
      <c r="A207" s="96"/>
      <c r="B207" s="76"/>
      <c r="C207" s="76"/>
      <c r="D207" s="76"/>
      <c r="E207" s="76"/>
      <c r="F207" s="83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97"/>
      <c r="CQ207" s="76"/>
      <c r="CR207" s="77"/>
    </row>
    <row r="208" spans="1:96" ht="15.75" customHeight="1">
      <c r="A208" s="96"/>
      <c r="B208" s="78" t="s">
        <v>195</v>
      </c>
      <c r="C208" s="79"/>
      <c r="D208" s="79"/>
      <c r="E208" s="79"/>
      <c r="F208" s="88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/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80"/>
      <c r="CP208" s="97"/>
      <c r="CQ208" s="76"/>
      <c r="CR208" s="77"/>
    </row>
    <row r="209" spans="1:96" ht="8.25" customHeight="1">
      <c r="A209" s="96"/>
      <c r="B209" s="76"/>
      <c r="C209" s="76"/>
      <c r="D209" s="76"/>
      <c r="E209" s="76"/>
      <c r="F209" s="83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97"/>
      <c r="CQ209" s="76"/>
      <c r="CR209" s="77"/>
    </row>
    <row r="210" spans="1:96" ht="9.75" customHeight="1">
      <c r="A210" s="96"/>
      <c r="B210" s="288">
        <v>93</v>
      </c>
      <c r="C210" s="289"/>
      <c r="D210" s="290"/>
      <c r="E210" s="76"/>
      <c r="F210" s="83" t="s">
        <v>68</v>
      </c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282"/>
      <c r="BV210" s="283"/>
      <c r="BW210" s="283"/>
      <c r="BX210" s="283"/>
      <c r="BY210" s="283"/>
      <c r="BZ210" s="283"/>
      <c r="CA210" s="283"/>
      <c r="CB210" s="283"/>
      <c r="CC210" s="283"/>
      <c r="CD210" s="283"/>
      <c r="CE210" s="283"/>
      <c r="CF210" s="283"/>
      <c r="CG210" s="283"/>
      <c r="CH210" s="283"/>
      <c r="CI210" s="283"/>
      <c r="CJ210" s="283"/>
      <c r="CK210" s="283"/>
      <c r="CL210" s="283"/>
      <c r="CM210" s="283"/>
      <c r="CN210" s="283"/>
      <c r="CO210" s="284"/>
      <c r="CP210" s="97"/>
      <c r="CQ210" s="76"/>
      <c r="CR210" s="77"/>
    </row>
    <row r="211" spans="1:96" ht="9.75" customHeight="1">
      <c r="A211" s="96"/>
      <c r="B211" s="291"/>
      <c r="C211" s="292"/>
      <c r="D211" s="293"/>
      <c r="E211" s="76"/>
      <c r="F211" s="83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285"/>
      <c r="BV211" s="286"/>
      <c r="BW211" s="286"/>
      <c r="BX211" s="286"/>
      <c r="BY211" s="286"/>
      <c r="BZ211" s="286"/>
      <c r="CA211" s="286"/>
      <c r="CB211" s="286"/>
      <c r="CC211" s="286"/>
      <c r="CD211" s="286"/>
      <c r="CE211" s="286"/>
      <c r="CF211" s="286"/>
      <c r="CG211" s="286"/>
      <c r="CH211" s="286"/>
      <c r="CI211" s="286"/>
      <c r="CJ211" s="286"/>
      <c r="CK211" s="286"/>
      <c r="CL211" s="286"/>
      <c r="CM211" s="286"/>
      <c r="CN211" s="286"/>
      <c r="CO211" s="287"/>
      <c r="CP211" s="97"/>
      <c r="CQ211" s="76"/>
      <c r="CR211" s="77"/>
    </row>
    <row r="212" spans="1:96" ht="5.25" customHeight="1">
      <c r="A212" s="96"/>
      <c r="B212" s="76"/>
      <c r="C212" s="76"/>
      <c r="D212" s="76"/>
      <c r="E212" s="76"/>
      <c r="F212" s="83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97"/>
      <c r="CQ212" s="76"/>
      <c r="CR212" s="77"/>
    </row>
    <row r="213" spans="1:96" ht="9.75" customHeight="1">
      <c r="A213" s="96"/>
      <c r="B213" s="288">
        <v>94</v>
      </c>
      <c r="C213" s="289"/>
      <c r="D213" s="290"/>
      <c r="E213" s="76"/>
      <c r="F213" s="83" t="s">
        <v>69</v>
      </c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282"/>
      <c r="BV213" s="283"/>
      <c r="BW213" s="283"/>
      <c r="BX213" s="283"/>
      <c r="BY213" s="283"/>
      <c r="BZ213" s="283"/>
      <c r="CA213" s="283"/>
      <c r="CB213" s="283"/>
      <c r="CC213" s="283"/>
      <c r="CD213" s="283"/>
      <c r="CE213" s="283"/>
      <c r="CF213" s="283"/>
      <c r="CG213" s="283"/>
      <c r="CH213" s="283"/>
      <c r="CI213" s="283"/>
      <c r="CJ213" s="283"/>
      <c r="CK213" s="283"/>
      <c r="CL213" s="283"/>
      <c r="CM213" s="283"/>
      <c r="CN213" s="283"/>
      <c r="CO213" s="284"/>
      <c r="CP213" s="97"/>
      <c r="CQ213" s="76"/>
      <c r="CR213" s="77"/>
    </row>
    <row r="214" spans="1:96" ht="9.75" customHeight="1">
      <c r="A214" s="96"/>
      <c r="B214" s="291"/>
      <c r="C214" s="292"/>
      <c r="D214" s="293"/>
      <c r="E214" s="76"/>
      <c r="F214" s="83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285"/>
      <c r="BV214" s="286"/>
      <c r="BW214" s="286"/>
      <c r="BX214" s="286"/>
      <c r="BY214" s="286"/>
      <c r="BZ214" s="286"/>
      <c r="CA214" s="286"/>
      <c r="CB214" s="286"/>
      <c r="CC214" s="286"/>
      <c r="CD214" s="286"/>
      <c r="CE214" s="286"/>
      <c r="CF214" s="286"/>
      <c r="CG214" s="286"/>
      <c r="CH214" s="286"/>
      <c r="CI214" s="286"/>
      <c r="CJ214" s="286"/>
      <c r="CK214" s="286"/>
      <c r="CL214" s="286"/>
      <c r="CM214" s="286"/>
      <c r="CN214" s="286"/>
      <c r="CO214" s="287"/>
      <c r="CP214" s="97"/>
      <c r="CQ214" s="76"/>
      <c r="CR214" s="77"/>
    </row>
    <row r="215" spans="1:96" ht="5.25" customHeight="1">
      <c r="A215" s="96"/>
      <c r="B215" s="76"/>
      <c r="C215" s="76"/>
      <c r="D215" s="76"/>
      <c r="E215" s="76"/>
      <c r="F215" s="83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97"/>
      <c r="CQ215" s="76"/>
      <c r="CR215" s="77"/>
    </row>
    <row r="216" spans="1:96" ht="10.5">
      <c r="A216" s="96"/>
      <c r="B216" s="288">
        <v>95</v>
      </c>
      <c r="C216" s="289"/>
      <c r="D216" s="290"/>
      <c r="E216" s="76"/>
      <c r="F216" s="83" t="s">
        <v>70</v>
      </c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282"/>
      <c r="BV216" s="283"/>
      <c r="BW216" s="283"/>
      <c r="BX216" s="283"/>
      <c r="BY216" s="283"/>
      <c r="BZ216" s="283"/>
      <c r="CA216" s="283"/>
      <c r="CB216" s="283"/>
      <c r="CC216" s="283"/>
      <c r="CD216" s="283"/>
      <c r="CE216" s="283"/>
      <c r="CF216" s="283"/>
      <c r="CG216" s="283"/>
      <c r="CH216" s="283"/>
      <c r="CI216" s="283"/>
      <c r="CJ216" s="283"/>
      <c r="CK216" s="283"/>
      <c r="CL216" s="283"/>
      <c r="CM216" s="283"/>
      <c r="CN216" s="283"/>
      <c r="CO216" s="284"/>
      <c r="CP216" s="97"/>
      <c r="CQ216" s="76"/>
      <c r="CR216" s="77"/>
    </row>
    <row r="217" spans="1:96" ht="10.5">
      <c r="A217" s="96"/>
      <c r="B217" s="291"/>
      <c r="C217" s="292"/>
      <c r="D217" s="293"/>
      <c r="E217" s="76"/>
      <c r="F217" s="83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285"/>
      <c r="BV217" s="286"/>
      <c r="BW217" s="286"/>
      <c r="BX217" s="286"/>
      <c r="BY217" s="286"/>
      <c r="BZ217" s="286"/>
      <c r="CA217" s="286"/>
      <c r="CB217" s="286"/>
      <c r="CC217" s="286"/>
      <c r="CD217" s="286"/>
      <c r="CE217" s="286"/>
      <c r="CF217" s="286"/>
      <c r="CG217" s="286"/>
      <c r="CH217" s="286"/>
      <c r="CI217" s="286"/>
      <c r="CJ217" s="286"/>
      <c r="CK217" s="286"/>
      <c r="CL217" s="286"/>
      <c r="CM217" s="286"/>
      <c r="CN217" s="286"/>
      <c r="CO217" s="287"/>
      <c r="CP217" s="97"/>
      <c r="CQ217" s="76"/>
      <c r="CR217" s="77"/>
    </row>
    <row r="218" spans="1:96" ht="5.25" customHeight="1">
      <c r="A218" s="96"/>
      <c r="B218" s="76"/>
      <c r="C218" s="76"/>
      <c r="D218" s="76"/>
      <c r="E218" s="76"/>
      <c r="F218" s="83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97"/>
      <c r="CQ218" s="76"/>
      <c r="CR218" s="77"/>
    </row>
    <row r="219" spans="1:96" ht="10.5">
      <c r="A219" s="96"/>
      <c r="B219" s="288">
        <v>96</v>
      </c>
      <c r="C219" s="289"/>
      <c r="D219" s="290"/>
      <c r="E219" s="76"/>
      <c r="F219" s="83" t="s">
        <v>71</v>
      </c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282"/>
      <c r="BV219" s="283"/>
      <c r="BW219" s="283"/>
      <c r="BX219" s="283"/>
      <c r="BY219" s="283"/>
      <c r="BZ219" s="283"/>
      <c r="CA219" s="283"/>
      <c r="CB219" s="283"/>
      <c r="CC219" s="283"/>
      <c r="CD219" s="283"/>
      <c r="CE219" s="283"/>
      <c r="CF219" s="283"/>
      <c r="CG219" s="283"/>
      <c r="CH219" s="283"/>
      <c r="CI219" s="283"/>
      <c r="CJ219" s="283"/>
      <c r="CK219" s="283"/>
      <c r="CL219" s="283"/>
      <c r="CM219" s="283"/>
      <c r="CN219" s="283"/>
      <c r="CO219" s="284"/>
      <c r="CP219" s="97"/>
      <c r="CQ219" s="76"/>
      <c r="CR219" s="77"/>
    </row>
    <row r="220" spans="1:96" ht="10.5">
      <c r="A220" s="96"/>
      <c r="B220" s="291"/>
      <c r="C220" s="292"/>
      <c r="D220" s="293"/>
      <c r="E220" s="76"/>
      <c r="F220" s="83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285"/>
      <c r="BV220" s="286"/>
      <c r="BW220" s="286"/>
      <c r="BX220" s="286"/>
      <c r="BY220" s="286"/>
      <c r="BZ220" s="286"/>
      <c r="CA220" s="286"/>
      <c r="CB220" s="286"/>
      <c r="CC220" s="286"/>
      <c r="CD220" s="286"/>
      <c r="CE220" s="286"/>
      <c r="CF220" s="286"/>
      <c r="CG220" s="286"/>
      <c r="CH220" s="286"/>
      <c r="CI220" s="286"/>
      <c r="CJ220" s="286"/>
      <c r="CK220" s="286"/>
      <c r="CL220" s="286"/>
      <c r="CM220" s="286"/>
      <c r="CN220" s="286"/>
      <c r="CO220" s="287"/>
      <c r="CP220" s="97"/>
      <c r="CQ220" s="76"/>
      <c r="CR220" s="77"/>
    </row>
    <row r="221" spans="1:96" ht="5.25" customHeight="1">
      <c r="A221" s="96"/>
      <c r="B221" s="76"/>
      <c r="C221" s="76"/>
      <c r="D221" s="76"/>
      <c r="E221" s="76"/>
      <c r="F221" s="83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97"/>
      <c r="CQ221" s="76"/>
      <c r="CR221" s="77"/>
    </row>
    <row r="222" spans="1:96" ht="10.5">
      <c r="A222" s="96"/>
      <c r="B222" s="288">
        <v>97</v>
      </c>
      <c r="C222" s="289"/>
      <c r="D222" s="290"/>
      <c r="E222" s="76"/>
      <c r="F222" s="83" t="s">
        <v>72</v>
      </c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282"/>
      <c r="BV222" s="283"/>
      <c r="BW222" s="283"/>
      <c r="BX222" s="283"/>
      <c r="BY222" s="283"/>
      <c r="BZ222" s="283"/>
      <c r="CA222" s="283"/>
      <c r="CB222" s="283"/>
      <c r="CC222" s="283"/>
      <c r="CD222" s="283"/>
      <c r="CE222" s="283"/>
      <c r="CF222" s="283"/>
      <c r="CG222" s="283"/>
      <c r="CH222" s="283"/>
      <c r="CI222" s="283"/>
      <c r="CJ222" s="283"/>
      <c r="CK222" s="283"/>
      <c r="CL222" s="283"/>
      <c r="CM222" s="283"/>
      <c r="CN222" s="283"/>
      <c r="CO222" s="284"/>
      <c r="CP222" s="97"/>
      <c r="CQ222" s="76"/>
      <c r="CR222" s="77"/>
    </row>
    <row r="223" spans="1:96" ht="10.5">
      <c r="A223" s="96"/>
      <c r="B223" s="291"/>
      <c r="C223" s="292"/>
      <c r="D223" s="293"/>
      <c r="E223" s="76"/>
      <c r="F223" s="83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285"/>
      <c r="BV223" s="286"/>
      <c r="BW223" s="286"/>
      <c r="BX223" s="286"/>
      <c r="BY223" s="286"/>
      <c r="BZ223" s="286"/>
      <c r="CA223" s="286"/>
      <c r="CB223" s="286"/>
      <c r="CC223" s="286"/>
      <c r="CD223" s="286"/>
      <c r="CE223" s="286"/>
      <c r="CF223" s="286"/>
      <c r="CG223" s="286"/>
      <c r="CH223" s="286"/>
      <c r="CI223" s="286"/>
      <c r="CJ223" s="286"/>
      <c r="CK223" s="286"/>
      <c r="CL223" s="286"/>
      <c r="CM223" s="286"/>
      <c r="CN223" s="286"/>
      <c r="CO223" s="287"/>
      <c r="CP223" s="97"/>
      <c r="CQ223" s="76"/>
      <c r="CR223" s="77"/>
    </row>
    <row r="224" spans="1:96" ht="5.25" customHeight="1">
      <c r="A224" s="96"/>
      <c r="B224" s="76"/>
      <c r="C224" s="76"/>
      <c r="D224" s="76"/>
      <c r="E224" s="76"/>
      <c r="F224" s="83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97"/>
      <c r="CQ224" s="76"/>
      <c r="CR224" s="77"/>
    </row>
    <row r="225" spans="1:96" ht="10.5">
      <c r="A225" s="96"/>
      <c r="B225" s="288">
        <v>98</v>
      </c>
      <c r="C225" s="289"/>
      <c r="D225" s="290"/>
      <c r="E225" s="76"/>
      <c r="F225" s="83" t="s">
        <v>196</v>
      </c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282"/>
      <c r="BV225" s="283"/>
      <c r="BW225" s="283"/>
      <c r="BX225" s="283"/>
      <c r="BY225" s="283"/>
      <c r="BZ225" s="283"/>
      <c r="CA225" s="283"/>
      <c r="CB225" s="283"/>
      <c r="CC225" s="283"/>
      <c r="CD225" s="283"/>
      <c r="CE225" s="283"/>
      <c r="CF225" s="283"/>
      <c r="CG225" s="283"/>
      <c r="CH225" s="283"/>
      <c r="CI225" s="283"/>
      <c r="CJ225" s="283"/>
      <c r="CK225" s="283"/>
      <c r="CL225" s="283"/>
      <c r="CM225" s="283"/>
      <c r="CN225" s="283"/>
      <c r="CO225" s="284"/>
      <c r="CP225" s="97"/>
      <c r="CQ225" s="76"/>
      <c r="CR225" s="77"/>
    </row>
    <row r="226" spans="1:96" ht="10.5">
      <c r="A226" s="96"/>
      <c r="B226" s="291"/>
      <c r="C226" s="292"/>
      <c r="D226" s="293"/>
      <c r="E226" s="76"/>
      <c r="F226" s="83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285"/>
      <c r="BV226" s="286"/>
      <c r="BW226" s="286"/>
      <c r="BX226" s="286"/>
      <c r="BY226" s="286"/>
      <c r="BZ226" s="286"/>
      <c r="CA226" s="286"/>
      <c r="CB226" s="286"/>
      <c r="CC226" s="286"/>
      <c r="CD226" s="286"/>
      <c r="CE226" s="286"/>
      <c r="CF226" s="286"/>
      <c r="CG226" s="286"/>
      <c r="CH226" s="286"/>
      <c r="CI226" s="286"/>
      <c r="CJ226" s="286"/>
      <c r="CK226" s="286"/>
      <c r="CL226" s="286"/>
      <c r="CM226" s="286"/>
      <c r="CN226" s="286"/>
      <c r="CO226" s="287"/>
      <c r="CP226" s="97"/>
      <c r="CQ226" s="76"/>
      <c r="CR226" s="77"/>
    </row>
    <row r="227" spans="1:96" ht="5.25" customHeight="1">
      <c r="A227" s="96"/>
      <c r="B227" s="76"/>
      <c r="C227" s="76"/>
      <c r="D227" s="76"/>
      <c r="E227" s="76"/>
      <c r="F227" s="83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97"/>
      <c r="CQ227" s="76"/>
      <c r="CR227" s="77"/>
    </row>
    <row r="228" spans="1:96" ht="10.5">
      <c r="A228" s="96"/>
      <c r="B228" s="288">
        <v>99</v>
      </c>
      <c r="C228" s="289"/>
      <c r="D228" s="290"/>
      <c r="E228" s="76"/>
      <c r="F228" s="83" t="s">
        <v>197</v>
      </c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282"/>
      <c r="BV228" s="283"/>
      <c r="BW228" s="283"/>
      <c r="BX228" s="283"/>
      <c r="BY228" s="283"/>
      <c r="BZ228" s="283"/>
      <c r="CA228" s="283"/>
      <c r="CB228" s="283"/>
      <c r="CC228" s="283"/>
      <c r="CD228" s="283"/>
      <c r="CE228" s="283"/>
      <c r="CF228" s="283"/>
      <c r="CG228" s="283"/>
      <c r="CH228" s="283"/>
      <c r="CI228" s="283"/>
      <c r="CJ228" s="283"/>
      <c r="CK228" s="283"/>
      <c r="CL228" s="283"/>
      <c r="CM228" s="283"/>
      <c r="CN228" s="283"/>
      <c r="CO228" s="284"/>
      <c r="CP228" s="97"/>
      <c r="CQ228" s="76"/>
      <c r="CR228" s="77"/>
    </row>
    <row r="229" spans="1:96" ht="10.5">
      <c r="A229" s="96"/>
      <c r="B229" s="291"/>
      <c r="C229" s="292"/>
      <c r="D229" s="293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285"/>
      <c r="BV229" s="286"/>
      <c r="BW229" s="286"/>
      <c r="BX229" s="286"/>
      <c r="BY229" s="286"/>
      <c r="BZ229" s="286"/>
      <c r="CA229" s="286"/>
      <c r="CB229" s="286"/>
      <c r="CC229" s="286"/>
      <c r="CD229" s="286"/>
      <c r="CE229" s="286"/>
      <c r="CF229" s="286"/>
      <c r="CG229" s="286"/>
      <c r="CH229" s="286"/>
      <c r="CI229" s="286"/>
      <c r="CJ229" s="286"/>
      <c r="CK229" s="286"/>
      <c r="CL229" s="286"/>
      <c r="CM229" s="286"/>
      <c r="CN229" s="286"/>
      <c r="CO229" s="287"/>
      <c r="CP229" s="97"/>
      <c r="CQ229" s="76"/>
      <c r="CR229" s="77"/>
    </row>
    <row r="230" spans="1:96" ht="5.25" customHeight="1">
      <c r="A230" s="96"/>
      <c r="B230" s="76"/>
      <c r="C230" s="76"/>
      <c r="D230" s="76"/>
      <c r="E230" s="76"/>
      <c r="F230" s="83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97"/>
      <c r="CQ230" s="76"/>
      <c r="CR230" s="77"/>
    </row>
    <row r="231" spans="1:96" ht="10.5">
      <c r="A231" s="96"/>
      <c r="B231" s="288">
        <v>100</v>
      </c>
      <c r="C231" s="289"/>
      <c r="D231" s="290"/>
      <c r="E231" s="76"/>
      <c r="F231" s="83" t="s">
        <v>256</v>
      </c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282"/>
      <c r="BV231" s="283"/>
      <c r="BW231" s="283"/>
      <c r="BX231" s="283"/>
      <c r="BY231" s="283"/>
      <c r="BZ231" s="283"/>
      <c r="CA231" s="283"/>
      <c r="CB231" s="283"/>
      <c r="CC231" s="283"/>
      <c r="CD231" s="283"/>
      <c r="CE231" s="283"/>
      <c r="CF231" s="283"/>
      <c r="CG231" s="283"/>
      <c r="CH231" s="283"/>
      <c r="CI231" s="283"/>
      <c r="CJ231" s="283"/>
      <c r="CK231" s="283"/>
      <c r="CL231" s="283"/>
      <c r="CM231" s="283"/>
      <c r="CN231" s="283"/>
      <c r="CO231" s="284"/>
      <c r="CP231" s="97"/>
      <c r="CQ231" s="76"/>
      <c r="CR231" s="77"/>
    </row>
    <row r="232" spans="1:96" ht="10.5">
      <c r="A232" s="96"/>
      <c r="B232" s="291"/>
      <c r="C232" s="292"/>
      <c r="D232" s="293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285"/>
      <c r="BV232" s="286"/>
      <c r="BW232" s="286"/>
      <c r="BX232" s="286"/>
      <c r="BY232" s="286"/>
      <c r="BZ232" s="286"/>
      <c r="CA232" s="286"/>
      <c r="CB232" s="286"/>
      <c r="CC232" s="286"/>
      <c r="CD232" s="286"/>
      <c r="CE232" s="286"/>
      <c r="CF232" s="286"/>
      <c r="CG232" s="286"/>
      <c r="CH232" s="286"/>
      <c r="CI232" s="286"/>
      <c r="CJ232" s="286"/>
      <c r="CK232" s="286"/>
      <c r="CL232" s="286"/>
      <c r="CM232" s="286"/>
      <c r="CN232" s="286"/>
      <c r="CO232" s="287"/>
      <c r="CP232" s="97"/>
      <c r="CQ232" s="76"/>
      <c r="CR232" s="77"/>
    </row>
    <row r="233" spans="1:96" ht="5.25" customHeight="1">
      <c r="A233" s="96"/>
      <c r="B233" s="76"/>
      <c r="C233" s="76"/>
      <c r="D233" s="76"/>
      <c r="E233" s="76"/>
      <c r="F233" s="83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97"/>
      <c r="CQ233" s="76"/>
      <c r="CR233" s="77"/>
    </row>
    <row r="234" spans="1:96" ht="10.5">
      <c r="A234" s="96"/>
      <c r="B234" s="288">
        <v>101</v>
      </c>
      <c r="C234" s="289"/>
      <c r="D234" s="290"/>
      <c r="E234" s="76"/>
      <c r="F234" s="83" t="s">
        <v>198</v>
      </c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282"/>
      <c r="BV234" s="283"/>
      <c r="BW234" s="283"/>
      <c r="BX234" s="283"/>
      <c r="BY234" s="283"/>
      <c r="BZ234" s="283"/>
      <c r="CA234" s="283"/>
      <c r="CB234" s="283"/>
      <c r="CC234" s="283"/>
      <c r="CD234" s="283"/>
      <c r="CE234" s="283"/>
      <c r="CF234" s="283"/>
      <c r="CG234" s="283"/>
      <c r="CH234" s="283"/>
      <c r="CI234" s="283"/>
      <c r="CJ234" s="283"/>
      <c r="CK234" s="283"/>
      <c r="CL234" s="283"/>
      <c r="CM234" s="283"/>
      <c r="CN234" s="283"/>
      <c r="CO234" s="284"/>
      <c r="CP234" s="97"/>
      <c r="CQ234" s="76"/>
      <c r="CR234" s="77"/>
    </row>
    <row r="235" spans="1:96" ht="10.5">
      <c r="A235" s="96"/>
      <c r="B235" s="291"/>
      <c r="C235" s="292"/>
      <c r="D235" s="293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285"/>
      <c r="BV235" s="286"/>
      <c r="BW235" s="286"/>
      <c r="BX235" s="286"/>
      <c r="BY235" s="286"/>
      <c r="BZ235" s="286"/>
      <c r="CA235" s="286"/>
      <c r="CB235" s="286"/>
      <c r="CC235" s="286"/>
      <c r="CD235" s="286"/>
      <c r="CE235" s="286"/>
      <c r="CF235" s="286"/>
      <c r="CG235" s="286"/>
      <c r="CH235" s="286"/>
      <c r="CI235" s="286"/>
      <c r="CJ235" s="286"/>
      <c r="CK235" s="286"/>
      <c r="CL235" s="286"/>
      <c r="CM235" s="286"/>
      <c r="CN235" s="286"/>
      <c r="CO235" s="287"/>
      <c r="CP235" s="97"/>
      <c r="CQ235" s="76"/>
      <c r="CR235" s="77"/>
    </row>
    <row r="236" spans="1:96" ht="5.25" customHeight="1">
      <c r="A236" s="96"/>
      <c r="B236" s="76"/>
      <c r="C236" s="76"/>
      <c r="D236" s="76"/>
      <c r="E236" s="76"/>
      <c r="F236" s="83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97"/>
      <c r="CQ236" s="76"/>
      <c r="CR236" s="77"/>
    </row>
    <row r="237" spans="1:96" ht="10.5">
      <c r="A237" s="96"/>
      <c r="B237" s="288">
        <v>102</v>
      </c>
      <c r="C237" s="289"/>
      <c r="D237" s="290"/>
      <c r="E237" s="76"/>
      <c r="F237" s="83" t="s">
        <v>73</v>
      </c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282"/>
      <c r="BV237" s="283"/>
      <c r="BW237" s="283"/>
      <c r="BX237" s="283"/>
      <c r="BY237" s="283"/>
      <c r="BZ237" s="283"/>
      <c r="CA237" s="283"/>
      <c r="CB237" s="283"/>
      <c r="CC237" s="283"/>
      <c r="CD237" s="283"/>
      <c r="CE237" s="283"/>
      <c r="CF237" s="283"/>
      <c r="CG237" s="283"/>
      <c r="CH237" s="283"/>
      <c r="CI237" s="283"/>
      <c r="CJ237" s="283"/>
      <c r="CK237" s="283"/>
      <c r="CL237" s="283"/>
      <c r="CM237" s="283"/>
      <c r="CN237" s="283"/>
      <c r="CO237" s="284"/>
      <c r="CP237" s="97"/>
      <c r="CQ237" s="76"/>
      <c r="CR237" s="77"/>
    </row>
    <row r="238" spans="1:96" ht="10.5">
      <c r="A238" s="96"/>
      <c r="B238" s="291"/>
      <c r="C238" s="292"/>
      <c r="D238" s="293"/>
      <c r="E238" s="76"/>
      <c r="F238" s="83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285"/>
      <c r="BV238" s="286"/>
      <c r="BW238" s="286"/>
      <c r="BX238" s="286"/>
      <c r="BY238" s="286"/>
      <c r="BZ238" s="286"/>
      <c r="CA238" s="286"/>
      <c r="CB238" s="286"/>
      <c r="CC238" s="286"/>
      <c r="CD238" s="286"/>
      <c r="CE238" s="286"/>
      <c r="CF238" s="286"/>
      <c r="CG238" s="286"/>
      <c r="CH238" s="286"/>
      <c r="CI238" s="286"/>
      <c r="CJ238" s="286"/>
      <c r="CK238" s="286"/>
      <c r="CL238" s="286"/>
      <c r="CM238" s="286"/>
      <c r="CN238" s="286"/>
      <c r="CO238" s="287"/>
      <c r="CP238" s="97"/>
      <c r="CQ238" s="76"/>
      <c r="CR238" s="77"/>
    </row>
    <row r="239" spans="1:96" ht="5.25" customHeight="1">
      <c r="A239" s="9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97"/>
      <c r="CQ239" s="76"/>
      <c r="CR239" s="77"/>
    </row>
    <row r="240" spans="1:96" ht="10.5">
      <c r="A240" s="96"/>
      <c r="B240" s="288">
        <v>103</v>
      </c>
      <c r="C240" s="289"/>
      <c r="D240" s="290"/>
      <c r="E240" s="76"/>
      <c r="F240" s="83" t="s">
        <v>74</v>
      </c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282"/>
      <c r="BV240" s="283"/>
      <c r="BW240" s="283"/>
      <c r="BX240" s="283"/>
      <c r="BY240" s="283"/>
      <c r="BZ240" s="283"/>
      <c r="CA240" s="283"/>
      <c r="CB240" s="283"/>
      <c r="CC240" s="283"/>
      <c r="CD240" s="283"/>
      <c r="CE240" s="283"/>
      <c r="CF240" s="283"/>
      <c r="CG240" s="283"/>
      <c r="CH240" s="283"/>
      <c r="CI240" s="283"/>
      <c r="CJ240" s="283"/>
      <c r="CK240" s="283"/>
      <c r="CL240" s="283"/>
      <c r="CM240" s="283"/>
      <c r="CN240" s="283"/>
      <c r="CO240" s="284"/>
      <c r="CP240" s="97"/>
      <c r="CQ240" s="76"/>
      <c r="CR240" s="77"/>
    </row>
    <row r="241" spans="1:96" ht="10.5">
      <c r="A241" s="96"/>
      <c r="B241" s="291"/>
      <c r="C241" s="292"/>
      <c r="D241" s="293"/>
      <c r="E241" s="76"/>
      <c r="F241" s="83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285"/>
      <c r="BV241" s="286"/>
      <c r="BW241" s="286"/>
      <c r="BX241" s="286"/>
      <c r="BY241" s="286"/>
      <c r="BZ241" s="286"/>
      <c r="CA241" s="286"/>
      <c r="CB241" s="286"/>
      <c r="CC241" s="286"/>
      <c r="CD241" s="286"/>
      <c r="CE241" s="286"/>
      <c r="CF241" s="286"/>
      <c r="CG241" s="286"/>
      <c r="CH241" s="286"/>
      <c r="CI241" s="286"/>
      <c r="CJ241" s="286"/>
      <c r="CK241" s="286"/>
      <c r="CL241" s="286"/>
      <c r="CM241" s="286"/>
      <c r="CN241" s="286"/>
      <c r="CO241" s="287"/>
      <c r="CP241" s="97"/>
      <c r="CQ241" s="76"/>
      <c r="CR241" s="77"/>
    </row>
    <row r="242" spans="1:96" ht="5.25" customHeight="1">
      <c r="A242" s="9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97"/>
      <c r="CQ242" s="76"/>
      <c r="CR242" s="77"/>
    </row>
    <row r="243" spans="1:96" ht="10.5">
      <c r="A243" s="96"/>
      <c r="B243" s="288">
        <v>104</v>
      </c>
      <c r="C243" s="289"/>
      <c r="D243" s="290"/>
      <c r="E243" s="76"/>
      <c r="F243" s="83" t="s">
        <v>75</v>
      </c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282"/>
      <c r="BV243" s="283"/>
      <c r="BW243" s="283"/>
      <c r="BX243" s="283"/>
      <c r="BY243" s="283"/>
      <c r="BZ243" s="283"/>
      <c r="CA243" s="283"/>
      <c r="CB243" s="283"/>
      <c r="CC243" s="283"/>
      <c r="CD243" s="283"/>
      <c r="CE243" s="283"/>
      <c r="CF243" s="283"/>
      <c r="CG243" s="283"/>
      <c r="CH243" s="283"/>
      <c r="CI243" s="283"/>
      <c r="CJ243" s="283"/>
      <c r="CK243" s="283"/>
      <c r="CL243" s="283"/>
      <c r="CM243" s="283"/>
      <c r="CN243" s="283"/>
      <c r="CO243" s="284"/>
      <c r="CP243" s="97"/>
      <c r="CQ243" s="76"/>
      <c r="CR243" s="77"/>
    </row>
    <row r="244" spans="1:96" ht="10.5">
      <c r="A244" s="96"/>
      <c r="B244" s="291"/>
      <c r="C244" s="292"/>
      <c r="D244" s="293"/>
      <c r="E244" s="76"/>
      <c r="F244" s="83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285"/>
      <c r="BV244" s="286"/>
      <c r="BW244" s="286"/>
      <c r="BX244" s="286"/>
      <c r="BY244" s="286"/>
      <c r="BZ244" s="286"/>
      <c r="CA244" s="286"/>
      <c r="CB244" s="286"/>
      <c r="CC244" s="286"/>
      <c r="CD244" s="286"/>
      <c r="CE244" s="286"/>
      <c r="CF244" s="286"/>
      <c r="CG244" s="286"/>
      <c r="CH244" s="286"/>
      <c r="CI244" s="286"/>
      <c r="CJ244" s="286"/>
      <c r="CK244" s="286"/>
      <c r="CL244" s="286"/>
      <c r="CM244" s="286"/>
      <c r="CN244" s="286"/>
      <c r="CO244" s="287"/>
      <c r="CP244" s="97"/>
      <c r="CQ244" s="76"/>
      <c r="CR244" s="77"/>
    </row>
    <row r="245" spans="1:96" ht="5.25" customHeight="1">
      <c r="A245" s="9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97"/>
      <c r="CQ245" s="76"/>
      <c r="CR245" s="77"/>
    </row>
    <row r="246" spans="1:96" ht="10.5">
      <c r="A246" s="96"/>
      <c r="B246" s="288">
        <v>105</v>
      </c>
      <c r="C246" s="289"/>
      <c r="D246" s="290"/>
      <c r="E246" s="76"/>
      <c r="F246" s="83" t="s">
        <v>76</v>
      </c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282"/>
      <c r="BV246" s="283"/>
      <c r="BW246" s="283"/>
      <c r="BX246" s="283"/>
      <c r="BY246" s="283"/>
      <c r="BZ246" s="283"/>
      <c r="CA246" s="283"/>
      <c r="CB246" s="283"/>
      <c r="CC246" s="283"/>
      <c r="CD246" s="283"/>
      <c r="CE246" s="283"/>
      <c r="CF246" s="283"/>
      <c r="CG246" s="283"/>
      <c r="CH246" s="283"/>
      <c r="CI246" s="283"/>
      <c r="CJ246" s="283"/>
      <c r="CK246" s="283"/>
      <c r="CL246" s="283"/>
      <c r="CM246" s="283"/>
      <c r="CN246" s="283"/>
      <c r="CO246" s="284"/>
      <c r="CP246" s="97"/>
      <c r="CQ246" s="76"/>
      <c r="CR246" s="77"/>
    </row>
    <row r="247" spans="1:96" ht="10.5">
      <c r="A247" s="96"/>
      <c r="B247" s="291"/>
      <c r="C247" s="292"/>
      <c r="D247" s="293"/>
      <c r="E247" s="76"/>
      <c r="F247" s="83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285"/>
      <c r="BV247" s="286"/>
      <c r="BW247" s="286"/>
      <c r="BX247" s="286"/>
      <c r="BY247" s="286"/>
      <c r="BZ247" s="286"/>
      <c r="CA247" s="286"/>
      <c r="CB247" s="286"/>
      <c r="CC247" s="286"/>
      <c r="CD247" s="286"/>
      <c r="CE247" s="286"/>
      <c r="CF247" s="286"/>
      <c r="CG247" s="286"/>
      <c r="CH247" s="286"/>
      <c r="CI247" s="286"/>
      <c r="CJ247" s="286"/>
      <c r="CK247" s="286"/>
      <c r="CL247" s="286"/>
      <c r="CM247" s="286"/>
      <c r="CN247" s="286"/>
      <c r="CO247" s="287"/>
      <c r="CP247" s="97"/>
      <c r="CQ247" s="76"/>
      <c r="CR247" s="77"/>
    </row>
    <row r="248" spans="1:96" ht="5.25" customHeight="1">
      <c r="A248" s="9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97"/>
      <c r="CQ248" s="76"/>
      <c r="CR248" s="77"/>
    </row>
    <row r="249" spans="1:96" ht="10.5">
      <c r="A249" s="96"/>
      <c r="B249" s="288">
        <v>106</v>
      </c>
      <c r="C249" s="289"/>
      <c r="D249" s="290"/>
      <c r="E249" s="76"/>
      <c r="F249" s="83" t="s">
        <v>77</v>
      </c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282"/>
      <c r="BV249" s="283"/>
      <c r="BW249" s="283"/>
      <c r="BX249" s="283"/>
      <c r="BY249" s="283"/>
      <c r="BZ249" s="283"/>
      <c r="CA249" s="283"/>
      <c r="CB249" s="283"/>
      <c r="CC249" s="283"/>
      <c r="CD249" s="283"/>
      <c r="CE249" s="283"/>
      <c r="CF249" s="283"/>
      <c r="CG249" s="283"/>
      <c r="CH249" s="283"/>
      <c r="CI249" s="283"/>
      <c r="CJ249" s="283"/>
      <c r="CK249" s="283"/>
      <c r="CL249" s="283"/>
      <c r="CM249" s="283"/>
      <c r="CN249" s="283"/>
      <c r="CO249" s="284"/>
      <c r="CP249" s="97"/>
      <c r="CQ249" s="76"/>
      <c r="CR249" s="77"/>
    </row>
    <row r="250" spans="1:96" ht="10.5">
      <c r="A250" s="96"/>
      <c r="B250" s="291"/>
      <c r="C250" s="292"/>
      <c r="D250" s="293"/>
      <c r="E250" s="76"/>
      <c r="F250" s="83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285"/>
      <c r="BV250" s="286"/>
      <c r="BW250" s="286"/>
      <c r="BX250" s="286"/>
      <c r="BY250" s="286"/>
      <c r="BZ250" s="286"/>
      <c r="CA250" s="286"/>
      <c r="CB250" s="286"/>
      <c r="CC250" s="286"/>
      <c r="CD250" s="286"/>
      <c r="CE250" s="286"/>
      <c r="CF250" s="286"/>
      <c r="CG250" s="286"/>
      <c r="CH250" s="286"/>
      <c r="CI250" s="286"/>
      <c r="CJ250" s="286"/>
      <c r="CK250" s="286"/>
      <c r="CL250" s="286"/>
      <c r="CM250" s="286"/>
      <c r="CN250" s="286"/>
      <c r="CO250" s="287"/>
      <c r="CP250" s="97"/>
      <c r="CQ250" s="76"/>
      <c r="CR250" s="77"/>
    </row>
    <row r="251" spans="1:96" ht="5.25" customHeight="1">
      <c r="A251" s="9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97"/>
      <c r="CQ251" s="76"/>
      <c r="CR251" s="77"/>
    </row>
    <row r="252" spans="1:96" ht="10.5">
      <c r="A252" s="96"/>
      <c r="B252" s="288">
        <v>107</v>
      </c>
      <c r="C252" s="289"/>
      <c r="D252" s="290"/>
      <c r="E252" s="76"/>
      <c r="F252" s="83" t="s">
        <v>78</v>
      </c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282"/>
      <c r="BV252" s="283"/>
      <c r="BW252" s="283"/>
      <c r="BX252" s="283"/>
      <c r="BY252" s="283"/>
      <c r="BZ252" s="283"/>
      <c r="CA252" s="283"/>
      <c r="CB252" s="283"/>
      <c r="CC252" s="283"/>
      <c r="CD252" s="283"/>
      <c r="CE252" s="283"/>
      <c r="CF252" s="283"/>
      <c r="CG252" s="283"/>
      <c r="CH252" s="283"/>
      <c r="CI252" s="283"/>
      <c r="CJ252" s="283"/>
      <c r="CK252" s="283"/>
      <c r="CL252" s="283"/>
      <c r="CM252" s="283"/>
      <c r="CN252" s="283"/>
      <c r="CO252" s="284"/>
      <c r="CP252" s="97"/>
      <c r="CQ252" s="76"/>
      <c r="CR252" s="77"/>
    </row>
    <row r="253" spans="1:96" ht="10.5">
      <c r="A253" s="96"/>
      <c r="B253" s="291"/>
      <c r="C253" s="292"/>
      <c r="D253" s="293"/>
      <c r="E253" s="76"/>
      <c r="F253" s="83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285"/>
      <c r="BV253" s="286"/>
      <c r="BW253" s="286"/>
      <c r="BX253" s="286"/>
      <c r="BY253" s="286"/>
      <c r="BZ253" s="286"/>
      <c r="CA253" s="286"/>
      <c r="CB253" s="286"/>
      <c r="CC253" s="286"/>
      <c r="CD253" s="286"/>
      <c r="CE253" s="286"/>
      <c r="CF253" s="286"/>
      <c r="CG253" s="286"/>
      <c r="CH253" s="286"/>
      <c r="CI253" s="286"/>
      <c r="CJ253" s="286"/>
      <c r="CK253" s="286"/>
      <c r="CL253" s="286"/>
      <c r="CM253" s="286"/>
      <c r="CN253" s="286"/>
      <c r="CO253" s="287"/>
      <c r="CP253" s="97"/>
      <c r="CQ253" s="76"/>
      <c r="CR253" s="77"/>
    </row>
    <row r="254" spans="1:96" ht="5.25" customHeight="1">
      <c r="A254" s="9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97"/>
      <c r="CQ254" s="76"/>
      <c r="CR254" s="77"/>
    </row>
    <row r="255" spans="1:96" ht="10.5" customHeight="1">
      <c r="A255" s="96"/>
      <c r="B255" s="288">
        <v>108</v>
      </c>
      <c r="C255" s="289"/>
      <c r="D255" s="290"/>
      <c r="E255" s="76"/>
      <c r="F255" s="83" t="s">
        <v>257</v>
      </c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97"/>
      <c r="CQ255" s="76"/>
      <c r="CR255" s="77"/>
    </row>
    <row r="256" spans="1:96" ht="10.5" customHeight="1">
      <c r="A256" s="96"/>
      <c r="B256" s="291"/>
      <c r="C256" s="292"/>
      <c r="D256" s="293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97"/>
      <c r="CQ256" s="76"/>
      <c r="CR256" s="77"/>
    </row>
    <row r="257" spans="1:96" ht="5.25" customHeight="1">
      <c r="A257" s="9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97"/>
      <c r="CQ257" s="76"/>
      <c r="CR257" s="77"/>
    </row>
    <row r="258" spans="1:96" ht="10.5">
      <c r="A258" s="96"/>
      <c r="B258" s="288">
        <v>109</v>
      </c>
      <c r="C258" s="289"/>
      <c r="D258" s="290"/>
      <c r="E258" s="76"/>
      <c r="F258" s="83" t="s">
        <v>258</v>
      </c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282"/>
      <c r="BV258" s="283"/>
      <c r="BW258" s="283"/>
      <c r="BX258" s="283"/>
      <c r="BY258" s="283"/>
      <c r="BZ258" s="283"/>
      <c r="CA258" s="283"/>
      <c r="CB258" s="283"/>
      <c r="CC258" s="283"/>
      <c r="CD258" s="283"/>
      <c r="CE258" s="283"/>
      <c r="CF258" s="283"/>
      <c r="CG258" s="283"/>
      <c r="CH258" s="283"/>
      <c r="CI258" s="283"/>
      <c r="CJ258" s="283"/>
      <c r="CK258" s="283"/>
      <c r="CL258" s="283"/>
      <c r="CM258" s="283"/>
      <c r="CN258" s="283"/>
      <c r="CO258" s="284"/>
      <c r="CP258" s="97"/>
      <c r="CQ258" s="76"/>
      <c r="CR258" s="77"/>
    </row>
    <row r="259" spans="1:96" ht="10.5">
      <c r="A259" s="96"/>
      <c r="B259" s="291"/>
      <c r="C259" s="292"/>
      <c r="D259" s="293"/>
      <c r="E259" s="76"/>
      <c r="F259" s="83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285"/>
      <c r="BV259" s="286"/>
      <c r="BW259" s="286"/>
      <c r="BX259" s="286"/>
      <c r="BY259" s="286"/>
      <c r="BZ259" s="286"/>
      <c r="CA259" s="286"/>
      <c r="CB259" s="286"/>
      <c r="CC259" s="286"/>
      <c r="CD259" s="286"/>
      <c r="CE259" s="286"/>
      <c r="CF259" s="286"/>
      <c r="CG259" s="286"/>
      <c r="CH259" s="286"/>
      <c r="CI259" s="286"/>
      <c r="CJ259" s="286"/>
      <c r="CK259" s="286"/>
      <c r="CL259" s="286"/>
      <c r="CM259" s="286"/>
      <c r="CN259" s="286"/>
      <c r="CO259" s="287"/>
      <c r="CP259" s="97"/>
      <c r="CQ259" s="76"/>
      <c r="CR259" s="77"/>
    </row>
    <row r="260" spans="1:96" ht="10.5">
      <c r="A260" s="101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102"/>
      <c r="CQ260" s="83"/>
      <c r="CR260" s="83"/>
    </row>
    <row r="261" spans="1:96" ht="10.5">
      <c r="A261" s="101"/>
      <c r="B261" s="83" t="s">
        <v>327</v>
      </c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102"/>
      <c r="CQ261" s="83"/>
      <c r="CR261" s="83"/>
    </row>
    <row r="262" spans="1:96" ht="11.25" thickBot="1">
      <c r="A262" s="103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104"/>
      <c r="BY262" s="104"/>
      <c r="BZ262" s="104"/>
      <c r="CA262" s="104"/>
      <c r="CB262" s="104"/>
      <c r="CC262" s="104"/>
      <c r="CD262" s="104"/>
      <c r="CE262" s="104"/>
      <c r="CF262" s="104"/>
      <c r="CG262" s="104"/>
      <c r="CH262" s="104"/>
      <c r="CI262" s="104"/>
      <c r="CJ262" s="104"/>
      <c r="CK262" s="104"/>
      <c r="CL262" s="104"/>
      <c r="CM262" s="104"/>
      <c r="CN262" s="104"/>
      <c r="CO262" s="104"/>
      <c r="CP262" s="105"/>
      <c r="CQ262" s="83"/>
      <c r="CR262" s="83"/>
    </row>
  </sheetData>
  <sheetProtection password="DC80" sheet="1" objects="1" scenarios="1"/>
  <mergeCells count="170">
    <mergeCell ref="B258:D259"/>
    <mergeCell ref="BU258:CO259"/>
    <mergeCell ref="B255:D256"/>
    <mergeCell ref="AH43:BB44"/>
    <mergeCell ref="B40:D41"/>
    <mergeCell ref="B43:D44"/>
    <mergeCell ref="B252:D253"/>
    <mergeCell ref="B243:D244"/>
    <mergeCell ref="B240:D241"/>
    <mergeCell ref="B228:D229"/>
    <mergeCell ref="BU243:CO244"/>
    <mergeCell ref="B249:D250"/>
    <mergeCell ref="BU249:CO250"/>
    <mergeCell ref="B246:D247"/>
    <mergeCell ref="BU246:CO247"/>
    <mergeCell ref="BU252:CO253"/>
    <mergeCell ref="B234:D235"/>
    <mergeCell ref="BU237:CO238"/>
    <mergeCell ref="BU240:CO241"/>
    <mergeCell ref="B237:D238"/>
    <mergeCell ref="B219:D220"/>
    <mergeCell ref="B222:D223"/>
    <mergeCell ref="B225:D226"/>
    <mergeCell ref="B231:D232"/>
    <mergeCell ref="CS102:CS103"/>
    <mergeCell ref="BU143:CO144"/>
    <mergeCell ref="BU129:CO130"/>
    <mergeCell ref="BU140:CO141"/>
    <mergeCell ref="CT102:CT103"/>
    <mergeCell ref="BU234:CO235"/>
    <mergeCell ref="BU219:CO220"/>
    <mergeCell ref="BU222:CO223"/>
    <mergeCell ref="BU225:CO226"/>
    <mergeCell ref="BU205:CO206"/>
    <mergeCell ref="BU170:CO171"/>
    <mergeCell ref="BU173:CO174"/>
    <mergeCell ref="BU152:CO153"/>
    <mergeCell ref="BU193:CO194"/>
    <mergeCell ref="BU202:CO203"/>
    <mergeCell ref="BU178:CO179"/>
    <mergeCell ref="BU231:CO232"/>
    <mergeCell ref="BU228:CO229"/>
    <mergeCell ref="BU210:CO211"/>
    <mergeCell ref="BU213:CO214"/>
    <mergeCell ref="BU216:CO217"/>
    <mergeCell ref="BU146:CO147"/>
    <mergeCell ref="BU149:CO150"/>
    <mergeCell ref="BP105:CO111"/>
    <mergeCell ref="F184:H191"/>
    <mergeCell ref="BU184:CO185"/>
    <mergeCell ref="BU187:CO188"/>
    <mergeCell ref="BU190:CO191"/>
    <mergeCell ref="B205:D206"/>
    <mergeCell ref="B210:D211"/>
    <mergeCell ref="B213:D214"/>
    <mergeCell ref="BU196:CO197"/>
    <mergeCell ref="BU199:CO200"/>
    <mergeCell ref="B216:D217"/>
    <mergeCell ref="B202:D203"/>
    <mergeCell ref="B137:D138"/>
    <mergeCell ref="B158:D159"/>
    <mergeCell ref="B161:D162"/>
    <mergeCell ref="B164:D165"/>
    <mergeCell ref="B167:D168"/>
    <mergeCell ref="B140:D141"/>
    <mergeCell ref="B143:D144"/>
    <mergeCell ref="B146:D147"/>
    <mergeCell ref="B178:D179"/>
    <mergeCell ref="B149:D150"/>
    <mergeCell ref="B155:D156"/>
    <mergeCell ref="B190:D191"/>
    <mergeCell ref="B193:D194"/>
    <mergeCell ref="B152:D153"/>
    <mergeCell ref="B170:D171"/>
    <mergeCell ref="B173:D174"/>
    <mergeCell ref="B181:D182"/>
    <mergeCell ref="B184:D185"/>
    <mergeCell ref="B187:D188"/>
    <mergeCell ref="B196:D197"/>
    <mergeCell ref="B199:D200"/>
    <mergeCell ref="BU73:CO74"/>
    <mergeCell ref="BU181:CO182"/>
    <mergeCell ref="BU137:CO138"/>
    <mergeCell ref="AH55:BB56"/>
    <mergeCell ref="AH61:BB62"/>
    <mergeCell ref="BU167:CO168"/>
    <mergeCell ref="BU155:CO156"/>
    <mergeCell ref="BU158:CO159"/>
    <mergeCell ref="BU161:CO162"/>
    <mergeCell ref="BU164:CO165"/>
    <mergeCell ref="AH82:BB83"/>
    <mergeCell ref="AH118:BB120"/>
    <mergeCell ref="AH97:BB98"/>
    <mergeCell ref="BU64:CO65"/>
    <mergeCell ref="AH122:BB124"/>
    <mergeCell ref="BU7:CO8"/>
    <mergeCell ref="BU13:CO14"/>
    <mergeCell ref="BU16:CO17"/>
    <mergeCell ref="B7:D8"/>
    <mergeCell ref="B10:D11"/>
    <mergeCell ref="F7:H11"/>
    <mergeCell ref="B13:D14"/>
    <mergeCell ref="B64:D65"/>
    <mergeCell ref="B52:D53"/>
    <mergeCell ref="BP37:CO41"/>
    <mergeCell ref="B55:D56"/>
    <mergeCell ref="B61:D62"/>
    <mergeCell ref="F19:H62"/>
    <mergeCell ref="AH37:BB38"/>
    <mergeCell ref="AH40:BB41"/>
    <mergeCell ref="B49:D50"/>
    <mergeCell ref="B46:D47"/>
    <mergeCell ref="B129:D130"/>
    <mergeCell ref="B19:D20"/>
    <mergeCell ref="B67:D68"/>
    <mergeCell ref="B94:D95"/>
    <mergeCell ref="AH94:BB95"/>
    <mergeCell ref="AH67:BB68"/>
    <mergeCell ref="AH70:BB71"/>
    <mergeCell ref="B85:D86"/>
    <mergeCell ref="B91:D92"/>
    <mergeCell ref="AH88:BB89"/>
    <mergeCell ref="AH91:BB92"/>
    <mergeCell ref="AH85:BB86"/>
    <mergeCell ref="F88:H127"/>
    <mergeCell ref="AH100:BB101"/>
    <mergeCell ref="AH103:BB104"/>
    <mergeCell ref="B58:D59"/>
    <mergeCell ref="AH58:BB59"/>
    <mergeCell ref="B97:D98"/>
    <mergeCell ref="B100:D101"/>
    <mergeCell ref="B122:D124"/>
    <mergeCell ref="B103:D104"/>
    <mergeCell ref="B106:D107"/>
    <mergeCell ref="B109:D110"/>
    <mergeCell ref="AH106:BB107"/>
    <mergeCell ref="B118:D120"/>
    <mergeCell ref="B126:D127"/>
    <mergeCell ref="AH109:BB110"/>
    <mergeCell ref="B112:D113"/>
    <mergeCell ref="B115:D116"/>
    <mergeCell ref="AH126:BB127"/>
    <mergeCell ref="AH112:BB113"/>
    <mergeCell ref="B70:D71"/>
    <mergeCell ref="B76:D77"/>
    <mergeCell ref="B73:D74"/>
    <mergeCell ref="B82:D83"/>
    <mergeCell ref="B79:D80"/>
    <mergeCell ref="B88:D89"/>
    <mergeCell ref="AH115:BB116"/>
    <mergeCell ref="AH79:BB80"/>
    <mergeCell ref="AH49:BB50"/>
    <mergeCell ref="AH52:BB53"/>
    <mergeCell ref="AH76:BB77"/>
    <mergeCell ref="B16:D17"/>
    <mergeCell ref="AH10:BB11"/>
    <mergeCell ref="F13:H17"/>
    <mergeCell ref="AH19:BB20"/>
    <mergeCell ref="AH22:BB23"/>
    <mergeCell ref="AH25:BB26"/>
    <mergeCell ref="B25:D26"/>
    <mergeCell ref="B28:D29"/>
    <mergeCell ref="B37:D38"/>
    <mergeCell ref="B22:D23"/>
    <mergeCell ref="AH28:BB29"/>
    <mergeCell ref="B31:D32"/>
    <mergeCell ref="B34:D35"/>
    <mergeCell ref="AH34:BB35"/>
    <mergeCell ref="AH31:BB32"/>
    <mergeCell ref="AH46:BB47"/>
  </mergeCells>
  <printOptions horizontalCentered="1"/>
  <pageMargins left="0.3937007874015748" right="0.15748031496062992" top="0.43" bottom="0.2755905511811024" header="0.2755905511811024" footer="0.2362204724409449"/>
  <pageSetup horizontalDpi="600" verticalDpi="600" orientation="portrait" paperSize="9" scale="64" r:id="rId1"/>
  <rowBreaks count="1" manualBreakCount="1">
    <brk id="134" max="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369"/>
  <sheetViews>
    <sheetView showGridLines="0" showZeros="0" tabSelected="1" zoomScale="90" zoomScaleNormal="90" zoomScalePageLayoutView="0" workbookViewId="0" topLeftCell="A2">
      <selection activeCell="G135" sqref="G1:K65536"/>
    </sheetView>
  </sheetViews>
  <sheetFormatPr defaultColWidth="9.140625" defaultRowHeight="12.75" zeroHeight="1"/>
  <cols>
    <col min="1" max="1" width="1.421875" style="24" customWidth="1"/>
    <col min="2" max="2" width="3.57421875" style="193" bestFit="1" customWidth="1"/>
    <col min="3" max="3" width="78.28125" style="25" customWidth="1"/>
    <col min="4" max="4" width="34.57421875" style="24" customWidth="1"/>
    <col min="5" max="5" width="21.140625" style="215" customWidth="1"/>
    <col min="6" max="6" width="2.8515625" style="90" customWidth="1"/>
    <col min="7" max="7" width="15.8515625" style="24" hidden="1" customWidth="1"/>
    <col min="8" max="8" width="14.8515625" style="24" hidden="1" customWidth="1"/>
    <col min="9" max="9" width="16.00390625" style="25" hidden="1" customWidth="1"/>
    <col min="10" max="10" width="11.00390625" style="25" hidden="1" customWidth="1"/>
    <col min="11" max="11" width="0" style="25" hidden="1" customWidth="1"/>
    <col min="12" max="15" width="9.140625" style="25" customWidth="1"/>
    <col min="16" max="16384" width="9.140625" style="24" customWidth="1"/>
  </cols>
  <sheetData>
    <row r="1" spans="2:5" ht="6.75" customHeight="1">
      <c r="B1" s="113"/>
      <c r="C1" s="114"/>
      <c r="D1" s="114"/>
      <c r="E1" s="201"/>
    </row>
    <row r="2" spans="2:5" ht="15" customHeight="1">
      <c r="B2" s="92"/>
      <c r="D2" s="25"/>
      <c r="E2" s="202"/>
    </row>
    <row r="3" spans="2:5" ht="15" customHeight="1">
      <c r="B3" s="92"/>
      <c r="D3" s="25"/>
      <c r="E3" s="202"/>
    </row>
    <row r="4" spans="2:5" ht="5.25" customHeight="1">
      <c r="B4" s="92"/>
      <c r="D4" s="25"/>
      <c r="E4" s="202"/>
    </row>
    <row r="5" spans="2:5" ht="5.25" customHeight="1">
      <c r="B5" s="92"/>
      <c r="D5" s="25"/>
      <c r="E5" s="202"/>
    </row>
    <row r="6" spans="2:5" ht="5.25" customHeight="1" thickBot="1">
      <c r="B6" s="92"/>
      <c r="D6" s="25"/>
      <c r="E6" s="202"/>
    </row>
    <row r="7" spans="2:6" ht="18" customHeight="1" thickBot="1" thickTop="1">
      <c r="B7" s="115" t="s">
        <v>10</v>
      </c>
      <c r="C7" s="221" t="s">
        <v>11</v>
      </c>
      <c r="D7" s="116"/>
      <c r="E7" s="220"/>
      <c r="F7" s="117"/>
    </row>
    <row r="8" spans="2:6" ht="18" customHeight="1" thickBot="1">
      <c r="B8" s="118"/>
      <c r="C8" s="222" t="s">
        <v>12</v>
      </c>
      <c r="D8" s="119"/>
      <c r="E8" s="203">
        <f>E9+E20</f>
        <v>0</v>
      </c>
      <c r="F8" s="91"/>
    </row>
    <row r="9" spans="2:8" ht="18" customHeight="1" thickBot="1">
      <c r="B9" s="115" t="s">
        <v>13</v>
      </c>
      <c r="C9" s="222" t="s">
        <v>204</v>
      </c>
      <c r="D9" s="120"/>
      <c r="E9" s="204">
        <f>SUM(D10:D19)</f>
        <v>0</v>
      </c>
      <c r="F9" s="91"/>
      <c r="H9" s="122"/>
    </row>
    <row r="10" spans="2:6" ht="15" customHeight="1" thickBot="1">
      <c r="B10" s="123"/>
      <c r="C10" s="25" t="s">
        <v>203</v>
      </c>
      <c r="D10" s="108"/>
      <c r="E10" s="205"/>
      <c r="F10" s="91"/>
    </row>
    <row r="11" spans="2:6" ht="13.5" customHeight="1" thickBot="1">
      <c r="B11" s="123"/>
      <c r="C11" s="25" t="s">
        <v>217</v>
      </c>
      <c r="D11" s="108"/>
      <c r="E11" s="205"/>
      <c r="F11" s="91"/>
    </row>
    <row r="12" spans="2:6" ht="15" customHeight="1" thickBot="1">
      <c r="B12" s="123"/>
      <c r="C12" s="25" t="s">
        <v>14</v>
      </c>
      <c r="D12" s="108"/>
      <c r="E12" s="205"/>
      <c r="F12" s="91"/>
    </row>
    <row r="13" spans="2:6" ht="15" customHeight="1" thickBot="1">
      <c r="B13" s="123"/>
      <c r="C13" s="25" t="s">
        <v>15</v>
      </c>
      <c r="D13" s="108"/>
      <c r="E13" s="205"/>
      <c r="F13" s="91"/>
    </row>
    <row r="14" spans="2:6" ht="15" customHeight="1" thickBot="1">
      <c r="B14" s="123"/>
      <c r="C14" s="25" t="s">
        <v>16</v>
      </c>
      <c r="D14" s="108"/>
      <c r="E14" s="205"/>
      <c r="F14" s="91"/>
    </row>
    <row r="15" spans="2:6" ht="15" customHeight="1" thickBot="1">
      <c r="B15" s="123"/>
      <c r="C15" s="25" t="s">
        <v>243</v>
      </c>
      <c r="D15" s="107"/>
      <c r="E15" s="205"/>
      <c r="F15" s="91"/>
    </row>
    <row r="16" spans="2:6" ht="15" customHeight="1" thickBot="1">
      <c r="B16" s="123"/>
      <c r="C16" s="25" t="s">
        <v>242</v>
      </c>
      <c r="D16" s="107"/>
      <c r="E16" s="205"/>
      <c r="F16" s="91"/>
    </row>
    <row r="17" spans="2:6" ht="15" customHeight="1" thickBot="1">
      <c r="B17" s="123"/>
      <c r="C17" s="25" t="s">
        <v>44</v>
      </c>
      <c r="D17" s="107"/>
      <c r="E17" s="205"/>
      <c r="F17" s="91"/>
    </row>
    <row r="18" spans="2:6" ht="15" customHeight="1" thickBot="1">
      <c r="B18" s="123"/>
      <c r="C18" s="25" t="s">
        <v>17</v>
      </c>
      <c r="D18" s="262"/>
      <c r="E18" s="205"/>
      <c r="F18" s="91"/>
    </row>
    <row r="19" spans="2:6" ht="15" customHeight="1" thickBot="1">
      <c r="B19" s="123"/>
      <c r="C19" s="25" t="s">
        <v>95</v>
      </c>
      <c r="D19" s="109"/>
      <c r="E19" s="205"/>
      <c r="F19" s="91"/>
    </row>
    <row r="20" spans="2:6" ht="17.25" thickBot="1" thickTop="1">
      <c r="B20" s="115" t="s">
        <v>18</v>
      </c>
      <c r="C20" s="221" t="s">
        <v>19</v>
      </c>
      <c r="D20" s="188"/>
      <c r="E20" s="206"/>
      <c r="F20" s="91"/>
    </row>
    <row r="21" spans="2:6" ht="15.75" thickBot="1">
      <c r="B21" s="123"/>
      <c r="C21" s="225" t="s">
        <v>205</v>
      </c>
      <c r="D21" s="226"/>
      <c r="E21" s="205"/>
      <c r="F21" s="91"/>
    </row>
    <row r="22" spans="2:6" ht="10.5" customHeight="1" hidden="1" thickBot="1">
      <c r="B22" s="127"/>
      <c r="C22" s="125"/>
      <c r="D22" s="126"/>
      <c r="E22" s="205"/>
      <c r="F22" s="91"/>
    </row>
    <row r="23" spans="2:6" ht="18" customHeight="1" thickBot="1">
      <c r="B23" s="118"/>
      <c r="C23" s="222" t="s">
        <v>221</v>
      </c>
      <c r="D23" s="119"/>
      <c r="E23" s="204">
        <f>(E24-E58)+E60</f>
        <v>0</v>
      </c>
      <c r="F23" s="91"/>
    </row>
    <row r="24" spans="2:6" ht="16.5" thickBot="1">
      <c r="B24" s="115" t="s">
        <v>20</v>
      </c>
      <c r="C24" s="222" t="s">
        <v>219</v>
      </c>
      <c r="D24" s="120"/>
      <c r="E24" s="204">
        <f>SUM(D26:D51)</f>
        <v>0</v>
      </c>
      <c r="F24" s="91"/>
    </row>
    <row r="25" spans="2:6" ht="15.75" thickBot="1">
      <c r="B25" s="123"/>
      <c r="C25" s="187" t="s">
        <v>21</v>
      </c>
      <c r="D25" s="134"/>
      <c r="E25" s="205"/>
      <c r="F25" s="91"/>
    </row>
    <row r="26" spans="2:6" ht="15" customHeight="1" thickBot="1">
      <c r="B26" s="123"/>
      <c r="C26" s="25" t="s">
        <v>281</v>
      </c>
      <c r="D26" s="110"/>
      <c r="E26" s="205"/>
      <c r="F26" s="91"/>
    </row>
    <row r="27" spans="2:6" ht="15" customHeight="1" thickBot="1">
      <c r="B27" s="123"/>
      <c r="C27" s="25" t="s">
        <v>22</v>
      </c>
      <c r="D27" s="111"/>
      <c r="E27" s="205"/>
      <c r="F27" s="91"/>
    </row>
    <row r="28" spans="2:6" ht="15" customHeight="1" thickBot="1">
      <c r="B28" s="123"/>
      <c r="C28" s="25" t="s">
        <v>23</v>
      </c>
      <c r="D28" s="111"/>
      <c r="E28" s="205"/>
      <c r="F28" s="91"/>
    </row>
    <row r="29" spans="2:6" ht="15" customHeight="1" thickBot="1">
      <c r="B29" s="123"/>
      <c r="C29" s="25" t="s">
        <v>24</v>
      </c>
      <c r="D29" s="111"/>
      <c r="E29" s="205"/>
      <c r="F29" s="91"/>
    </row>
    <row r="30" spans="2:6" ht="15" customHeight="1" thickBot="1">
      <c r="B30" s="123"/>
      <c r="C30" s="25" t="s">
        <v>25</v>
      </c>
      <c r="D30" s="111"/>
      <c r="E30" s="205"/>
      <c r="F30" s="91"/>
    </row>
    <row r="31" spans="2:6" ht="15" customHeight="1" thickBot="1">
      <c r="B31" s="123"/>
      <c r="C31" s="25" t="s">
        <v>26</v>
      </c>
      <c r="D31" s="111"/>
      <c r="E31" s="205"/>
      <c r="F31" s="91"/>
    </row>
    <row r="32" spans="2:6" ht="15" customHeight="1" thickBot="1">
      <c r="B32" s="123"/>
      <c r="C32" s="25" t="s">
        <v>224</v>
      </c>
      <c r="D32" s="110"/>
      <c r="E32" s="205"/>
      <c r="F32" s="91"/>
    </row>
    <row r="33" spans="2:6" ht="15" customHeight="1" thickBot="1">
      <c r="B33" s="123"/>
      <c r="C33" s="25" t="s">
        <v>27</v>
      </c>
      <c r="D33" s="111"/>
      <c r="E33" s="205"/>
      <c r="F33" s="91"/>
    </row>
    <row r="34" spans="2:6" ht="15" customHeight="1" thickBot="1">
      <c r="B34" s="123"/>
      <c r="C34" s="25" t="s">
        <v>28</v>
      </c>
      <c r="D34" s="111"/>
      <c r="E34" s="205"/>
      <c r="F34" s="91"/>
    </row>
    <row r="35" spans="2:6" ht="15" customHeight="1" thickBot="1">
      <c r="B35" s="123"/>
      <c r="C35" s="25" t="s">
        <v>220</v>
      </c>
      <c r="D35" s="111"/>
      <c r="E35" s="205"/>
      <c r="F35" s="91"/>
    </row>
    <row r="36" spans="2:6" ht="15.75" thickBot="1">
      <c r="B36" s="123"/>
      <c r="C36" s="25" t="s">
        <v>206</v>
      </c>
      <c r="D36" s="111"/>
      <c r="E36" s="205"/>
      <c r="F36" s="91"/>
    </row>
    <row r="37" spans="2:6" ht="15" customHeight="1" thickBot="1">
      <c r="B37" s="123"/>
      <c r="C37" s="25" t="s">
        <v>227</v>
      </c>
      <c r="D37" s="111"/>
      <c r="E37" s="205"/>
      <c r="F37" s="91"/>
    </row>
    <row r="38" spans="2:6" ht="15" customHeight="1" thickBot="1">
      <c r="B38" s="123"/>
      <c r="C38" s="25" t="s">
        <v>29</v>
      </c>
      <c r="D38" s="111"/>
      <c r="E38" s="205"/>
      <c r="F38" s="91"/>
    </row>
    <row r="39" spans="2:6" ht="15" customHeight="1" thickBot="1">
      <c r="B39" s="123"/>
      <c r="C39" s="25" t="s">
        <v>244</v>
      </c>
      <c r="D39" s="111"/>
      <c r="E39" s="205"/>
      <c r="F39" s="91"/>
    </row>
    <row r="40" spans="2:6" ht="15" customHeight="1" thickBot="1">
      <c r="B40" s="123"/>
      <c r="C40" s="25" t="s">
        <v>228</v>
      </c>
      <c r="D40" s="111"/>
      <c r="E40" s="205"/>
      <c r="F40" s="91"/>
    </row>
    <row r="41" spans="2:6" ht="15" customHeight="1" hidden="1" thickBot="1">
      <c r="B41" s="123"/>
      <c r="D41" s="112"/>
      <c r="E41" s="205"/>
      <c r="F41" s="91"/>
    </row>
    <row r="42" spans="2:6" ht="15" customHeight="1" thickBot="1">
      <c r="B42" s="123"/>
      <c r="C42" s="25" t="s">
        <v>232</v>
      </c>
      <c r="D42" s="111"/>
      <c r="E42" s="205"/>
      <c r="F42" s="91"/>
    </row>
    <row r="43" spans="2:6" ht="11.25" customHeight="1">
      <c r="B43" s="123"/>
      <c r="C43" s="187" t="s">
        <v>245</v>
      </c>
      <c r="D43" s="129"/>
      <c r="E43" s="205"/>
      <c r="F43" s="91"/>
    </row>
    <row r="44" spans="2:6" ht="11.25" customHeight="1">
      <c r="B44" s="123"/>
      <c r="C44" s="187" t="s">
        <v>246</v>
      </c>
      <c r="D44" s="130"/>
      <c r="E44" s="205"/>
      <c r="F44" s="91"/>
    </row>
    <row r="45" spans="2:6" ht="10.5" customHeight="1" thickBot="1">
      <c r="B45" s="123"/>
      <c r="C45" s="187" t="s">
        <v>182</v>
      </c>
      <c r="D45" s="128"/>
      <c r="E45" s="205"/>
      <c r="F45" s="91"/>
    </row>
    <row r="46" spans="2:15" s="132" customFormat="1" ht="15" customHeight="1" thickBot="1">
      <c r="B46" s="131"/>
      <c r="C46" s="25" t="s">
        <v>104</v>
      </c>
      <c r="D46" s="110"/>
      <c r="E46" s="205"/>
      <c r="F46" s="91"/>
      <c r="I46" s="133"/>
      <c r="J46" s="133"/>
      <c r="K46" s="133"/>
      <c r="L46" s="133"/>
      <c r="M46" s="133"/>
      <c r="N46" s="133"/>
      <c r="O46" s="133"/>
    </row>
    <row r="47" spans="2:15" s="132" customFormat="1" ht="13.5" customHeight="1" thickBot="1">
      <c r="B47" s="131"/>
      <c r="C47" s="133" t="s">
        <v>106</v>
      </c>
      <c r="D47" s="134"/>
      <c r="E47" s="205"/>
      <c r="F47" s="91"/>
      <c r="I47" s="133"/>
      <c r="J47" s="133"/>
      <c r="K47" s="133"/>
      <c r="L47" s="133"/>
      <c r="M47" s="133"/>
      <c r="N47" s="133"/>
      <c r="O47" s="133"/>
    </row>
    <row r="48" spans="2:15" s="132" customFormat="1" ht="12" customHeight="1" hidden="1">
      <c r="B48" s="131"/>
      <c r="C48" s="133"/>
      <c r="D48" s="135"/>
      <c r="E48" s="205"/>
      <c r="F48" s="91"/>
      <c r="I48" s="133"/>
      <c r="J48" s="133"/>
      <c r="K48" s="133"/>
      <c r="L48" s="133"/>
      <c r="M48" s="133"/>
      <c r="N48" s="133"/>
      <c r="O48" s="133"/>
    </row>
    <row r="49" spans="2:15" s="132" customFormat="1" ht="10.5" customHeight="1" hidden="1">
      <c r="B49" s="131"/>
      <c r="C49" s="136"/>
      <c r="D49" s="135"/>
      <c r="E49" s="205"/>
      <c r="F49" s="91"/>
      <c r="I49" s="133"/>
      <c r="J49" s="133"/>
      <c r="K49" s="133"/>
      <c r="L49" s="133"/>
      <c r="M49" s="133"/>
      <c r="N49" s="133"/>
      <c r="O49" s="133"/>
    </row>
    <row r="50" spans="2:15" s="132" customFormat="1" ht="10.5" customHeight="1" hidden="1" thickBot="1">
      <c r="B50" s="131"/>
      <c r="C50" s="136"/>
      <c r="D50" s="137"/>
      <c r="E50" s="205"/>
      <c r="F50" s="91"/>
      <c r="I50" s="133"/>
      <c r="J50" s="133"/>
      <c r="K50" s="133"/>
      <c r="L50" s="133"/>
      <c r="M50" s="133"/>
      <c r="N50" s="133"/>
      <c r="O50" s="133"/>
    </row>
    <row r="51" spans="2:6" ht="15" customHeight="1" thickBot="1">
      <c r="B51" s="127"/>
      <c r="C51" s="138" t="s">
        <v>280</v>
      </c>
      <c r="D51" s="110"/>
      <c r="E51" s="207"/>
      <c r="F51" s="91"/>
    </row>
    <row r="52" spans="2:6" ht="18" customHeight="1" thickBot="1" thickTop="1">
      <c r="B52" s="115" t="s">
        <v>30</v>
      </c>
      <c r="C52" s="25" t="s">
        <v>207</v>
      </c>
      <c r="D52" s="139"/>
      <c r="E52" s="208"/>
      <c r="F52" s="91"/>
    </row>
    <row r="53" spans="2:6" ht="15.75" thickBot="1">
      <c r="B53" s="123"/>
      <c r="C53" s="140" t="s">
        <v>208</v>
      </c>
      <c r="D53" s="134"/>
      <c r="E53" s="205"/>
      <c r="F53" s="91"/>
    </row>
    <row r="54" spans="2:6" ht="18" customHeight="1" thickBot="1">
      <c r="B54" s="141" t="s">
        <v>31</v>
      </c>
      <c r="C54" s="142" t="s">
        <v>223</v>
      </c>
      <c r="D54" s="263"/>
      <c r="E54" s="212"/>
      <c r="F54" s="91"/>
    </row>
    <row r="55" spans="2:6" ht="12.75" customHeight="1">
      <c r="B55" s="144"/>
      <c r="C55" s="227" t="s">
        <v>107</v>
      </c>
      <c r="D55" s="149"/>
      <c r="E55" s="264"/>
      <c r="F55" s="91"/>
    </row>
    <row r="56" spans="2:6" ht="12.75" customHeight="1">
      <c r="B56" s="144"/>
      <c r="C56" s="227" t="s">
        <v>108</v>
      </c>
      <c r="D56" s="149"/>
      <c r="E56" s="265"/>
      <c r="F56" s="91"/>
    </row>
    <row r="57" spans="2:6" ht="12.75" customHeight="1" thickBot="1">
      <c r="B57" s="118"/>
      <c r="C57" s="228" t="s">
        <v>109</v>
      </c>
      <c r="D57" s="148"/>
      <c r="E57" s="266"/>
      <c r="F57" s="91"/>
    </row>
    <row r="58" spans="2:6" ht="15.75" thickBot="1">
      <c r="B58" s="115" t="s">
        <v>32</v>
      </c>
      <c r="C58" s="25" t="s">
        <v>209</v>
      </c>
      <c r="D58" s="149"/>
      <c r="E58" s="264">
        <f>IF(E54&gt;E52,E52,E54)</f>
        <v>0</v>
      </c>
      <c r="F58" s="91"/>
    </row>
    <row r="59" spans="2:6" ht="15.75" thickBot="1">
      <c r="B59" s="127"/>
      <c r="C59" s="138" t="s">
        <v>229</v>
      </c>
      <c r="D59" s="267"/>
      <c r="E59" s="266"/>
      <c r="F59" s="91"/>
    </row>
    <row r="60" spans="2:15" s="132" customFormat="1" ht="18.75" customHeight="1" thickBot="1">
      <c r="B60" s="115" t="s">
        <v>33</v>
      </c>
      <c r="C60" s="133" t="s">
        <v>282</v>
      </c>
      <c r="D60" s="149"/>
      <c r="E60" s="268"/>
      <c r="F60" s="91"/>
      <c r="I60" s="133"/>
      <c r="J60" s="133"/>
      <c r="K60" s="133" t="s">
        <v>283</v>
      </c>
      <c r="L60" s="133"/>
      <c r="M60" s="133"/>
      <c r="N60" s="133"/>
      <c r="O60" s="133"/>
    </row>
    <row r="61" spans="2:6" ht="18" customHeight="1" thickBot="1">
      <c r="B61" s="115" t="s">
        <v>34</v>
      </c>
      <c r="C61" s="221" t="s">
        <v>35</v>
      </c>
      <c r="D61" s="236"/>
      <c r="E61" s="210">
        <f>(+E7-E8)+E23</f>
        <v>0</v>
      </c>
      <c r="F61" s="91"/>
    </row>
    <row r="62" spans="2:6" ht="15.75" thickBot="1">
      <c r="B62" s="235"/>
      <c r="C62" s="237" t="s">
        <v>222</v>
      </c>
      <c r="D62" s="238"/>
      <c r="E62" s="241"/>
      <c r="F62" s="91"/>
    </row>
    <row r="63" spans="2:6" ht="19.5" customHeight="1" thickBot="1">
      <c r="B63" s="235"/>
      <c r="C63" s="222" t="s">
        <v>231</v>
      </c>
      <c r="D63" s="119"/>
      <c r="E63" s="204"/>
      <c r="F63" s="91"/>
    </row>
    <row r="64" spans="2:15" s="132" customFormat="1" ht="15" thickBot="1">
      <c r="B64" s="115" t="s">
        <v>36</v>
      </c>
      <c r="C64" s="147" t="s">
        <v>97</v>
      </c>
      <c r="D64" s="148"/>
      <c r="E64" s="234"/>
      <c r="F64" s="149"/>
      <c r="H64" s="150"/>
      <c r="I64" s="133"/>
      <c r="J64" s="133"/>
      <c r="K64" s="133"/>
      <c r="L64" s="133"/>
      <c r="M64" s="133"/>
      <c r="N64" s="133"/>
      <c r="O64" s="133"/>
    </row>
    <row r="65" spans="2:15" s="132" customFormat="1" ht="15.75" thickBot="1" thickTop="1">
      <c r="B65" s="115" t="s">
        <v>37</v>
      </c>
      <c r="C65" s="151" t="s">
        <v>99</v>
      </c>
      <c r="D65" s="152"/>
      <c r="E65" s="209"/>
      <c r="F65" s="149"/>
      <c r="H65" s="150"/>
      <c r="I65" s="133"/>
      <c r="J65" s="133"/>
      <c r="K65" s="133"/>
      <c r="L65" s="133"/>
      <c r="M65" s="133"/>
      <c r="N65" s="133"/>
      <c r="O65" s="133"/>
    </row>
    <row r="66" spans="2:15" s="132" customFormat="1" ht="15.75" thickBot="1" thickTop="1">
      <c r="B66" s="115" t="s">
        <v>38</v>
      </c>
      <c r="C66" s="153" t="s">
        <v>98</v>
      </c>
      <c r="D66" s="152"/>
      <c r="E66" s="269"/>
      <c r="F66" s="149"/>
      <c r="H66" s="150"/>
      <c r="I66" s="133"/>
      <c r="J66" s="133"/>
      <c r="K66" s="133"/>
      <c r="L66" s="133"/>
      <c r="M66" s="133"/>
      <c r="N66" s="133"/>
      <c r="O66" s="133"/>
    </row>
    <row r="67" spans="2:15" s="132" customFormat="1" ht="15">
      <c r="B67" s="131"/>
      <c r="C67" s="154" t="s">
        <v>199</v>
      </c>
      <c r="D67" s="91"/>
      <c r="E67" s="264"/>
      <c r="F67" s="91"/>
      <c r="H67" s="150"/>
      <c r="I67" s="133"/>
      <c r="J67" s="133"/>
      <c r="K67" s="133"/>
      <c r="L67" s="133"/>
      <c r="M67" s="133"/>
      <c r="N67" s="133"/>
      <c r="O67" s="133"/>
    </row>
    <row r="68" spans="2:15" s="132" customFormat="1" ht="15.75" thickBot="1">
      <c r="B68" s="131"/>
      <c r="C68" s="229" t="s">
        <v>230</v>
      </c>
      <c r="D68" s="91"/>
      <c r="E68" s="266"/>
      <c r="F68" s="91"/>
      <c r="H68" s="150"/>
      <c r="I68" s="133"/>
      <c r="J68" s="133"/>
      <c r="K68" s="133"/>
      <c r="L68" s="133"/>
      <c r="M68" s="133"/>
      <c r="N68" s="133"/>
      <c r="O68" s="133"/>
    </row>
    <row r="69" spans="2:15" s="132" customFormat="1" ht="15" thickBot="1">
      <c r="B69" s="115" t="s">
        <v>39</v>
      </c>
      <c r="C69" s="184" t="s">
        <v>235</v>
      </c>
      <c r="D69" s="199"/>
      <c r="E69" s="234"/>
      <c r="F69" s="149"/>
      <c r="H69" s="150"/>
      <c r="I69" s="133"/>
      <c r="J69" s="133"/>
      <c r="K69" s="133"/>
      <c r="L69" s="133"/>
      <c r="M69" s="133"/>
      <c r="N69" s="133"/>
      <c r="O69" s="133"/>
    </row>
    <row r="70" spans="2:15" s="132" customFormat="1" ht="15.75" thickBot="1" thickTop="1">
      <c r="B70" s="115" t="s">
        <v>40</v>
      </c>
      <c r="C70" s="147" t="s">
        <v>121</v>
      </c>
      <c r="D70" s="156"/>
      <c r="E70" s="209"/>
      <c r="F70" s="149"/>
      <c r="H70" s="150"/>
      <c r="I70" s="133"/>
      <c r="J70" s="133"/>
      <c r="K70" s="133"/>
      <c r="L70" s="133"/>
      <c r="M70" s="133"/>
      <c r="N70" s="133"/>
      <c r="O70" s="133"/>
    </row>
    <row r="71" spans="2:15" s="132" customFormat="1" ht="15.75" thickBot="1" thickTop="1">
      <c r="B71" s="115" t="s">
        <v>41</v>
      </c>
      <c r="C71" s="133" t="s">
        <v>96</v>
      </c>
      <c r="D71" s="91"/>
      <c r="E71" s="269"/>
      <c r="F71" s="149"/>
      <c r="H71" s="150"/>
      <c r="I71" s="133"/>
      <c r="J71" s="133"/>
      <c r="K71" s="133"/>
      <c r="L71" s="133"/>
      <c r="M71" s="133"/>
      <c r="N71" s="133"/>
      <c r="O71" s="133"/>
    </row>
    <row r="72" spans="2:15" s="132" customFormat="1" ht="15.75" thickBot="1">
      <c r="B72" s="131"/>
      <c r="C72" s="157" t="s">
        <v>248</v>
      </c>
      <c r="D72" s="270"/>
      <c r="E72" s="211"/>
      <c r="F72" s="91"/>
      <c r="I72" s="133"/>
      <c r="J72" s="133"/>
      <c r="K72" s="133"/>
      <c r="L72" s="133"/>
      <c r="M72" s="133"/>
      <c r="N72" s="133"/>
      <c r="O72" s="133"/>
    </row>
    <row r="73" spans="2:15" s="132" customFormat="1" ht="15" thickBot="1">
      <c r="B73" s="115" t="s">
        <v>42</v>
      </c>
      <c r="C73" s="133" t="s">
        <v>200</v>
      </c>
      <c r="D73" s="149"/>
      <c r="E73" s="271"/>
      <c r="F73" s="149"/>
      <c r="H73" s="150"/>
      <c r="I73" s="133"/>
      <c r="J73" s="133"/>
      <c r="K73" s="133"/>
      <c r="L73" s="133"/>
      <c r="M73" s="133"/>
      <c r="N73" s="133"/>
      <c r="O73" s="133"/>
    </row>
    <row r="74" spans="2:15" s="132" customFormat="1" ht="15">
      <c r="B74" s="131"/>
      <c r="C74" s="158" t="s">
        <v>250</v>
      </c>
      <c r="D74" s="149"/>
      <c r="E74" s="264"/>
      <c r="F74" s="91"/>
      <c r="I74" s="133"/>
      <c r="J74" s="133"/>
      <c r="K74" s="133"/>
      <c r="L74" s="133"/>
      <c r="M74" s="133"/>
      <c r="N74" s="133"/>
      <c r="O74" s="133"/>
    </row>
    <row r="75" spans="2:15" s="132" customFormat="1" ht="15.75" thickBot="1">
      <c r="B75" s="131"/>
      <c r="C75" s="158" t="s">
        <v>249</v>
      </c>
      <c r="D75" s="149"/>
      <c r="E75" s="266"/>
      <c r="F75" s="91"/>
      <c r="I75" s="159"/>
      <c r="J75" s="133"/>
      <c r="K75" s="133"/>
      <c r="L75" s="133"/>
      <c r="M75" s="133"/>
      <c r="N75" s="133"/>
      <c r="O75" s="133"/>
    </row>
    <row r="76" spans="2:15" s="132" customFormat="1" ht="15" thickBot="1">
      <c r="B76" s="115" t="s">
        <v>46</v>
      </c>
      <c r="C76" s="160" t="s">
        <v>111</v>
      </c>
      <c r="D76" s="143"/>
      <c r="E76" s="271"/>
      <c r="F76" s="149"/>
      <c r="H76" s="150"/>
      <c r="I76" s="159"/>
      <c r="J76" s="133"/>
      <c r="K76" s="133"/>
      <c r="L76" s="133"/>
      <c r="M76" s="133"/>
      <c r="N76" s="133"/>
      <c r="O76" s="133"/>
    </row>
    <row r="77" spans="2:15" s="132" customFormat="1" ht="15.75" thickBot="1">
      <c r="B77" s="155"/>
      <c r="C77" s="147" t="s">
        <v>110</v>
      </c>
      <c r="D77" s="148"/>
      <c r="E77" s="211"/>
      <c r="F77" s="91"/>
      <c r="I77" s="133"/>
      <c r="J77" s="133"/>
      <c r="K77" s="133"/>
      <c r="L77" s="133"/>
      <c r="M77" s="133"/>
      <c r="N77" s="133"/>
      <c r="O77" s="133"/>
    </row>
    <row r="78" spans="2:15" s="132" customFormat="1" ht="15" thickBot="1">
      <c r="B78" s="115" t="s">
        <v>58</v>
      </c>
      <c r="C78" s="161" t="s">
        <v>210</v>
      </c>
      <c r="D78" s="162"/>
      <c r="E78" s="234"/>
      <c r="F78" s="149"/>
      <c r="H78" s="150"/>
      <c r="I78" s="159"/>
      <c r="J78" s="133"/>
      <c r="K78" s="133"/>
      <c r="L78" s="133"/>
      <c r="M78" s="133"/>
      <c r="N78" s="133"/>
      <c r="O78" s="133"/>
    </row>
    <row r="79" spans="2:15" s="132" customFormat="1" ht="15.75" thickBot="1" thickTop="1">
      <c r="B79" s="115" t="s">
        <v>47</v>
      </c>
      <c r="C79" s="160" t="s">
        <v>100</v>
      </c>
      <c r="D79" s="143"/>
      <c r="E79" s="269"/>
      <c r="F79" s="149"/>
      <c r="H79" s="150"/>
      <c r="I79" s="159"/>
      <c r="J79" s="133"/>
      <c r="K79" s="133"/>
      <c r="L79" s="133"/>
      <c r="M79" s="133"/>
      <c r="N79" s="133"/>
      <c r="O79" s="133"/>
    </row>
    <row r="80" spans="2:15" s="132" customFormat="1" ht="15.75" thickBot="1">
      <c r="B80" s="155"/>
      <c r="C80" s="147" t="s">
        <v>101</v>
      </c>
      <c r="D80" s="148"/>
      <c r="E80" s="211"/>
      <c r="F80" s="91"/>
      <c r="I80" s="133"/>
      <c r="J80" s="133"/>
      <c r="K80" s="133"/>
      <c r="L80" s="133"/>
      <c r="M80" s="133"/>
      <c r="N80" s="133"/>
      <c r="O80" s="133"/>
    </row>
    <row r="81" spans="2:6" ht="15" thickBot="1">
      <c r="B81" s="115" t="s">
        <v>48</v>
      </c>
      <c r="C81" s="161" t="s">
        <v>218</v>
      </c>
      <c r="D81" s="163"/>
      <c r="E81" s="234"/>
      <c r="F81" s="149"/>
    </row>
    <row r="82" spans="2:15" s="132" customFormat="1" ht="15.75" thickBot="1" thickTop="1">
      <c r="B82" s="115" t="s">
        <v>49</v>
      </c>
      <c r="C82" s="161" t="s">
        <v>102</v>
      </c>
      <c r="D82" s="165"/>
      <c r="E82" s="209"/>
      <c r="F82" s="149"/>
      <c r="H82" s="150"/>
      <c r="I82" s="133"/>
      <c r="J82" s="133"/>
      <c r="K82" s="133"/>
      <c r="L82" s="133"/>
      <c r="M82" s="133"/>
      <c r="N82" s="133"/>
      <c r="O82" s="133"/>
    </row>
    <row r="83" spans="2:8" ht="15.75" thickBot="1" thickTop="1">
      <c r="B83" s="115" t="s">
        <v>50</v>
      </c>
      <c r="C83" s="253" t="s">
        <v>211</v>
      </c>
      <c r="D83" s="166"/>
      <c r="E83" s="209"/>
      <c r="F83" s="149"/>
      <c r="H83" s="122"/>
    </row>
    <row r="84" spans="2:8" ht="15.75" thickBot="1" thickTop="1">
      <c r="B84" s="115" t="s">
        <v>51</v>
      </c>
      <c r="C84" s="253" t="s">
        <v>344</v>
      </c>
      <c r="D84" s="166"/>
      <c r="E84" s="269"/>
      <c r="F84" s="149"/>
      <c r="H84" s="122"/>
    </row>
    <row r="85" spans="2:6" ht="15.75" thickBot="1" thickTop="1">
      <c r="B85" s="115" t="s">
        <v>52</v>
      </c>
      <c r="C85" s="167" t="s">
        <v>140</v>
      </c>
      <c r="D85" s="168"/>
      <c r="E85" s="269"/>
      <c r="F85" s="91"/>
    </row>
    <row r="86" spans="2:8" ht="16.5" thickBot="1">
      <c r="B86" s="115" t="s">
        <v>53</v>
      </c>
      <c r="C86" s="223" t="s">
        <v>329</v>
      </c>
      <c r="D86" s="146"/>
      <c r="E86" s="264">
        <f>E61-(E64+E65+E66+E69+E70+E71+E73+E76+E78+E79+E82+E83+E81+E84+E85)</f>
        <v>0</v>
      </c>
      <c r="F86" s="91"/>
      <c r="H86" s="122"/>
    </row>
    <row r="87" spans="2:6" ht="15">
      <c r="B87" s="123"/>
      <c r="C87" s="187" t="s">
        <v>225</v>
      </c>
      <c r="D87" s="146"/>
      <c r="E87" s="265"/>
      <c r="F87" s="91"/>
    </row>
    <row r="88" spans="2:6" ht="15.75" thickBot="1">
      <c r="B88" s="127"/>
      <c r="C88" s="125"/>
      <c r="D88" s="146"/>
      <c r="E88" s="266"/>
      <c r="F88" s="91"/>
    </row>
    <row r="89" spans="2:8" ht="16.5" thickBot="1">
      <c r="B89" s="115" t="s">
        <v>54</v>
      </c>
      <c r="C89" s="222" t="s">
        <v>43</v>
      </c>
      <c r="D89" s="124"/>
      <c r="E89" s="211">
        <f>D90+D95</f>
        <v>0</v>
      </c>
      <c r="F89" s="91"/>
      <c r="G89" s="170"/>
      <c r="H89" s="170"/>
    </row>
    <row r="90" spans="2:15" s="132" customFormat="1" ht="15.75" thickBot="1">
      <c r="B90" s="171"/>
      <c r="C90" s="254" t="s">
        <v>212</v>
      </c>
      <c r="D90" s="110"/>
      <c r="E90" s="264"/>
      <c r="F90" s="91"/>
      <c r="G90" s="172"/>
      <c r="H90" s="172"/>
      <c r="I90" s="133"/>
      <c r="J90" s="133"/>
      <c r="K90" s="133"/>
      <c r="L90" s="133"/>
      <c r="M90" s="133"/>
      <c r="N90" s="133"/>
      <c r="O90" s="133"/>
    </row>
    <row r="91" spans="2:6" ht="15">
      <c r="B91" s="123"/>
      <c r="C91" s="255" t="s">
        <v>238</v>
      </c>
      <c r="D91" s="230"/>
      <c r="E91" s="265"/>
      <c r="F91" s="91"/>
    </row>
    <row r="92" spans="2:6" ht="15">
      <c r="B92" s="123"/>
      <c r="C92" s="255" t="s">
        <v>239</v>
      </c>
      <c r="D92" s="230"/>
      <c r="E92" s="265"/>
      <c r="F92" s="91"/>
    </row>
    <row r="93" spans="2:6" ht="15">
      <c r="B93" s="123"/>
      <c r="C93" s="255" t="s">
        <v>240</v>
      </c>
      <c r="D93" s="230"/>
      <c r="E93" s="265"/>
      <c r="F93" s="91"/>
    </row>
    <row r="94" spans="2:6" ht="15.75" thickBot="1">
      <c r="B94" s="123"/>
      <c r="C94" s="255" t="s">
        <v>241</v>
      </c>
      <c r="D94" s="230"/>
      <c r="E94" s="265"/>
      <c r="F94" s="91"/>
    </row>
    <row r="95" spans="2:6" ht="15.75" thickBot="1">
      <c r="B95" s="123"/>
      <c r="C95" s="256" t="s">
        <v>45</v>
      </c>
      <c r="D95" s="110"/>
      <c r="E95" s="266"/>
      <c r="F95" s="91"/>
    </row>
    <row r="96" spans="2:6" ht="15.75" thickBot="1">
      <c r="B96" s="141" t="s">
        <v>55</v>
      </c>
      <c r="C96" s="257" t="s">
        <v>330</v>
      </c>
      <c r="D96" s="163"/>
      <c r="E96" s="211">
        <f>E86-E89</f>
        <v>0</v>
      </c>
      <c r="F96" s="91"/>
    </row>
    <row r="97" spans="2:6" ht="16.5" thickBot="1">
      <c r="B97" s="173"/>
      <c r="C97" s="222" t="s">
        <v>247</v>
      </c>
      <c r="D97" s="119"/>
      <c r="E97" s="204"/>
      <c r="F97" s="91"/>
    </row>
    <row r="98" spans="2:15" s="132" customFormat="1" ht="15.75" thickBot="1">
      <c r="B98" s="174" t="s">
        <v>56</v>
      </c>
      <c r="C98" s="147" t="s">
        <v>122</v>
      </c>
      <c r="D98" s="145"/>
      <c r="E98" s="268"/>
      <c r="F98" s="91"/>
      <c r="H98" s="150"/>
      <c r="I98" s="159"/>
      <c r="J98" s="133"/>
      <c r="K98" s="133"/>
      <c r="L98" s="133"/>
      <c r="M98" s="133"/>
      <c r="N98" s="133"/>
      <c r="O98" s="133"/>
    </row>
    <row r="99" spans="2:6" ht="15.75" thickBot="1">
      <c r="B99" s="174" t="s">
        <v>59</v>
      </c>
      <c r="C99" s="258" t="s">
        <v>300</v>
      </c>
      <c r="D99" s="273"/>
      <c r="E99" s="212"/>
      <c r="F99" s="91"/>
    </row>
    <row r="100" spans="2:6" ht="15.75" thickBot="1">
      <c r="B100" s="174" t="s">
        <v>57</v>
      </c>
      <c r="C100" s="184" t="s">
        <v>260</v>
      </c>
      <c r="D100" s="156"/>
      <c r="E100" s="212"/>
      <c r="F100" s="91"/>
    </row>
    <row r="101" spans="2:6" ht="15.75" thickBot="1">
      <c r="B101" s="174" t="s">
        <v>80</v>
      </c>
      <c r="C101" s="175" t="s">
        <v>331</v>
      </c>
      <c r="D101" s="156"/>
      <c r="E101" s="211">
        <f>IF((E96-E98)&gt;(E99+E100),(E96-E98)-E99-E100,0)</f>
        <v>0</v>
      </c>
      <c r="F101" s="91"/>
    </row>
    <row r="102" spans="2:10" ht="15.75" thickBot="1">
      <c r="B102" s="174" t="s">
        <v>81</v>
      </c>
      <c r="C102" s="259" t="s">
        <v>213</v>
      </c>
      <c r="D102" s="261"/>
      <c r="E102" s="212"/>
      <c r="F102" s="149"/>
      <c r="J102" s="169"/>
    </row>
    <row r="103" spans="2:6" ht="15.75" thickBot="1">
      <c r="B103" s="174" t="s">
        <v>83</v>
      </c>
      <c r="C103" s="90" t="s">
        <v>214</v>
      </c>
      <c r="D103" s="91"/>
      <c r="E103" s="212"/>
      <c r="F103" s="149"/>
    </row>
    <row r="104" spans="2:6" ht="15.75" thickBot="1">
      <c r="B104" s="174" t="s">
        <v>84</v>
      </c>
      <c r="C104" s="259" t="s">
        <v>215</v>
      </c>
      <c r="D104" s="261"/>
      <c r="E104" s="212"/>
      <c r="F104" s="149"/>
    </row>
    <row r="105" spans="2:6" ht="15.75" thickBot="1">
      <c r="B105" s="174" t="s">
        <v>85</v>
      </c>
      <c r="C105" s="90" t="s">
        <v>216</v>
      </c>
      <c r="D105" s="91"/>
      <c r="E105" s="212"/>
      <c r="F105" s="149"/>
    </row>
    <row r="106" spans="2:6" ht="15.75" thickBot="1">
      <c r="B106" s="174" t="s">
        <v>86</v>
      </c>
      <c r="C106" s="160" t="s">
        <v>112</v>
      </c>
      <c r="D106" s="152"/>
      <c r="E106" s="212"/>
      <c r="F106" s="149"/>
    </row>
    <row r="107" spans="2:6" ht="15.75" thickBot="1">
      <c r="B107" s="174" t="s">
        <v>87</v>
      </c>
      <c r="C107" s="160" t="s">
        <v>284</v>
      </c>
      <c r="D107" s="152"/>
      <c r="E107" s="212"/>
      <c r="F107" s="149"/>
    </row>
    <row r="108" spans="2:6" ht="15.75" thickBot="1">
      <c r="B108" s="174" t="s">
        <v>88</v>
      </c>
      <c r="C108" s="160" t="s">
        <v>285</v>
      </c>
      <c r="D108" s="152"/>
      <c r="E108" s="212"/>
      <c r="F108" s="149"/>
    </row>
    <row r="109" spans="2:6" ht="15.75" thickBot="1">
      <c r="B109" s="174" t="s">
        <v>89</v>
      </c>
      <c r="C109" s="160" t="s">
        <v>286</v>
      </c>
      <c r="D109" s="152"/>
      <c r="E109" s="212"/>
      <c r="F109" s="149"/>
    </row>
    <row r="110" spans="2:6" ht="15.75" thickBot="1">
      <c r="B110" s="174" t="s">
        <v>90</v>
      </c>
      <c r="C110" s="160" t="s">
        <v>287</v>
      </c>
      <c r="D110" s="152"/>
      <c r="E110" s="212"/>
      <c r="F110" s="149"/>
    </row>
    <row r="111" spans="2:6" ht="15.75" thickBot="1">
      <c r="B111" s="274"/>
      <c r="C111" s="157" t="s">
        <v>288</v>
      </c>
      <c r="D111" s="156"/>
      <c r="E111" s="211"/>
      <c r="F111" s="149"/>
    </row>
    <row r="112" spans="2:6" ht="15">
      <c r="B112" s="174" t="s">
        <v>92</v>
      </c>
      <c r="C112" s="275" t="s">
        <v>332</v>
      </c>
      <c r="D112" s="91"/>
      <c r="E112" s="264">
        <f>IF(E101-(E102+E103+E104+E105+E106+E107+E108+E109+E110)&gt;0,E101-(E102+E103+E104+E105+E106+E107+E108+E109+E110),0)</f>
        <v>0</v>
      </c>
      <c r="F112" s="91"/>
    </row>
    <row r="113" spans="2:6" ht="15.75" thickBot="1">
      <c r="B113" s="118"/>
      <c r="C113" s="176"/>
      <c r="D113" s="91"/>
      <c r="E113" s="272"/>
      <c r="F113" s="117"/>
    </row>
    <row r="114" spans="2:6" ht="16.5" thickBot="1">
      <c r="B114" s="177"/>
      <c r="C114" s="222" t="s">
        <v>113</v>
      </c>
      <c r="D114" s="178"/>
      <c r="E114" s="203"/>
      <c r="F114" s="91"/>
    </row>
    <row r="115" spans="2:15" ht="39" thickBot="1">
      <c r="B115" s="179" t="s">
        <v>116</v>
      </c>
      <c r="C115" s="231" t="s">
        <v>233</v>
      </c>
      <c r="D115" s="107"/>
      <c r="E115" s="213"/>
      <c r="F115" s="91"/>
      <c r="I115" s="24"/>
      <c r="J115" s="24"/>
      <c r="K115" s="24"/>
      <c r="L115" s="24"/>
      <c r="M115" s="24"/>
      <c r="N115" s="24"/>
      <c r="O115" s="24"/>
    </row>
    <row r="116" spans="2:15" ht="15.75" thickBot="1">
      <c r="B116" s="180" t="s">
        <v>117</v>
      </c>
      <c r="C116" s="232" t="s">
        <v>302</v>
      </c>
      <c r="D116" s="108"/>
      <c r="E116" s="213"/>
      <c r="F116" s="91"/>
      <c r="I116" s="24"/>
      <c r="J116" s="24"/>
      <c r="K116" s="24"/>
      <c r="L116" s="24"/>
      <c r="M116" s="24"/>
      <c r="N116" s="24"/>
      <c r="O116" s="24"/>
    </row>
    <row r="117" spans="2:15" ht="39" thickBot="1">
      <c r="B117" s="180" t="s">
        <v>118</v>
      </c>
      <c r="C117" s="233" t="s">
        <v>234</v>
      </c>
      <c r="D117" s="108"/>
      <c r="E117" s="213"/>
      <c r="F117" s="91"/>
      <c r="I117" s="24"/>
      <c r="J117" s="24"/>
      <c r="K117" s="24"/>
      <c r="L117" s="24"/>
      <c r="M117" s="24"/>
      <c r="N117" s="24"/>
      <c r="O117" s="24"/>
    </row>
    <row r="118" spans="2:15" ht="26.25" thickBot="1">
      <c r="B118" s="180" t="s">
        <v>119</v>
      </c>
      <c r="C118" s="232" t="s">
        <v>301</v>
      </c>
      <c r="D118" s="108"/>
      <c r="E118" s="213"/>
      <c r="F118" s="91"/>
      <c r="I118" s="24"/>
      <c r="J118" s="24"/>
      <c r="K118" s="24"/>
      <c r="L118" s="24"/>
      <c r="M118" s="24"/>
      <c r="N118" s="24"/>
      <c r="O118" s="24"/>
    </row>
    <row r="119" spans="2:15" ht="19.5" customHeight="1" thickBot="1">
      <c r="B119" s="174" t="s">
        <v>123</v>
      </c>
      <c r="C119" s="222" t="s">
        <v>105</v>
      </c>
      <c r="D119" s="181"/>
      <c r="E119" s="211">
        <f>YATIRIM!E7</f>
        <v>0</v>
      </c>
      <c r="F119" s="91"/>
      <c r="I119" s="24"/>
      <c r="J119" s="24"/>
      <c r="K119" s="24"/>
      <c r="L119" s="24"/>
      <c r="M119" s="24"/>
      <c r="N119" s="24"/>
      <c r="O119" s="24"/>
    </row>
    <row r="120" spans="2:15" ht="18" customHeight="1" thickBot="1">
      <c r="B120" s="174" t="s">
        <v>124</v>
      </c>
      <c r="C120" s="200" t="s">
        <v>333</v>
      </c>
      <c r="D120" s="182"/>
      <c r="E120" s="205">
        <f>E112-E119</f>
        <v>0</v>
      </c>
      <c r="F120" s="91"/>
      <c r="I120" s="24"/>
      <c r="J120" s="24"/>
      <c r="K120" s="24"/>
      <c r="L120" s="24"/>
      <c r="M120" s="24"/>
      <c r="N120" s="24"/>
      <c r="O120" s="24"/>
    </row>
    <row r="121" spans="2:15" ht="18" customHeight="1" thickBot="1">
      <c r="B121" s="174" t="s">
        <v>125</v>
      </c>
      <c r="C121" s="222" t="s">
        <v>275</v>
      </c>
      <c r="D121" s="183"/>
      <c r="E121" s="212"/>
      <c r="F121" s="149"/>
      <c r="I121" s="24"/>
      <c r="J121" s="24"/>
      <c r="K121" s="24"/>
      <c r="L121" s="24"/>
      <c r="M121" s="24"/>
      <c r="N121" s="24"/>
      <c r="O121" s="24"/>
    </row>
    <row r="122" spans="2:15" ht="16.5" thickBot="1">
      <c r="B122" s="174" t="s">
        <v>126</v>
      </c>
      <c r="C122" s="222" t="s">
        <v>334</v>
      </c>
      <c r="D122" s="121"/>
      <c r="E122" s="211">
        <f>IF(E120-E121&lt;0,0,E120-E121)</f>
        <v>0</v>
      </c>
      <c r="F122" s="91"/>
      <c r="I122" s="24"/>
      <c r="J122" s="24"/>
      <c r="K122" s="24"/>
      <c r="L122" s="24"/>
      <c r="M122" s="24"/>
      <c r="N122" s="24"/>
      <c r="O122" s="24"/>
    </row>
    <row r="123" spans="2:15" ht="15.75" thickBot="1">
      <c r="B123" s="174" t="s">
        <v>127</v>
      </c>
      <c r="C123" s="245" t="s">
        <v>79</v>
      </c>
      <c r="D123" s="246"/>
      <c r="E123" s="212"/>
      <c r="F123" s="91"/>
      <c r="I123" s="24"/>
      <c r="J123" s="24"/>
      <c r="K123" s="24"/>
      <c r="L123" s="24"/>
      <c r="M123" s="24"/>
      <c r="N123" s="24"/>
      <c r="O123" s="24"/>
    </row>
    <row r="124" spans="2:15" ht="15.75" thickBot="1">
      <c r="B124" s="174" t="s">
        <v>128</v>
      </c>
      <c r="C124" s="184" t="s">
        <v>263</v>
      </c>
      <c r="D124" s="247"/>
      <c r="E124" s="212"/>
      <c r="F124" s="91"/>
      <c r="I124" s="24"/>
      <c r="J124" s="24"/>
      <c r="K124" s="24"/>
      <c r="L124" s="24"/>
      <c r="M124" s="24"/>
      <c r="N124" s="24"/>
      <c r="O124" s="24"/>
    </row>
    <row r="125" spans="2:15" ht="15.75" thickBot="1">
      <c r="B125" s="174" t="s">
        <v>129</v>
      </c>
      <c r="C125" s="184" t="s">
        <v>335</v>
      </c>
      <c r="D125" s="248"/>
      <c r="E125" s="205">
        <f>E124*20%</f>
        <v>0</v>
      </c>
      <c r="F125" s="91"/>
      <c r="I125" s="24"/>
      <c r="J125" s="24"/>
      <c r="K125" s="24"/>
      <c r="L125" s="24"/>
      <c r="M125" s="24"/>
      <c r="N125" s="24"/>
      <c r="O125" s="24"/>
    </row>
    <row r="126" spans="2:15" ht="15.75" thickBot="1">
      <c r="B126" s="174" t="s">
        <v>130</v>
      </c>
      <c r="C126" s="184" t="s">
        <v>266</v>
      </c>
      <c r="D126" s="248"/>
      <c r="E126" s="212"/>
      <c r="F126" s="91"/>
      <c r="I126" s="24"/>
      <c r="J126" s="24"/>
      <c r="K126" s="24"/>
      <c r="L126" s="24"/>
      <c r="M126" s="24"/>
      <c r="N126" s="24"/>
      <c r="O126" s="24"/>
    </row>
    <row r="127" spans="2:15" ht="15.75" thickBot="1">
      <c r="B127" s="174" t="s">
        <v>0</v>
      </c>
      <c r="C127" s="184" t="s">
        <v>267</v>
      </c>
      <c r="D127" s="248"/>
      <c r="E127" s="244"/>
      <c r="F127" s="91"/>
      <c r="I127" s="24"/>
      <c r="J127" s="24"/>
      <c r="K127" s="24"/>
      <c r="L127" s="24"/>
      <c r="M127" s="24"/>
      <c r="N127" s="24"/>
      <c r="O127" s="24"/>
    </row>
    <row r="128" spans="2:15" ht="15.75" thickBot="1">
      <c r="B128" s="174" t="s">
        <v>3</v>
      </c>
      <c r="C128" s="184" t="s">
        <v>336</v>
      </c>
      <c r="D128" s="248"/>
      <c r="E128" s="205">
        <f>E126*E127</f>
        <v>0</v>
      </c>
      <c r="F128" s="91"/>
      <c r="I128" s="24"/>
      <c r="J128" s="24"/>
      <c r="K128" s="24"/>
      <c r="L128" s="24"/>
      <c r="M128" s="24"/>
      <c r="N128" s="24"/>
      <c r="O128" s="24"/>
    </row>
    <row r="129" spans="2:15" ht="15.75" thickBot="1">
      <c r="B129" s="174" t="s">
        <v>1</v>
      </c>
      <c r="C129" s="184" t="s">
        <v>289</v>
      </c>
      <c r="D129" s="248"/>
      <c r="E129" s="212"/>
      <c r="F129" s="91"/>
      <c r="I129" s="24"/>
      <c r="J129" s="24"/>
      <c r="K129" s="24"/>
      <c r="L129" s="24"/>
      <c r="M129" s="24"/>
      <c r="N129" s="24"/>
      <c r="O129" s="24"/>
    </row>
    <row r="130" spans="2:15" ht="15.75" thickBot="1">
      <c r="B130" s="174" t="s">
        <v>4</v>
      </c>
      <c r="C130" s="184" t="s">
        <v>290</v>
      </c>
      <c r="D130" s="248"/>
      <c r="E130" s="244"/>
      <c r="F130" s="91"/>
      <c r="I130" s="24"/>
      <c r="J130" s="24"/>
      <c r="K130" s="24"/>
      <c r="L130" s="24"/>
      <c r="M130" s="24"/>
      <c r="N130" s="24"/>
      <c r="O130" s="24"/>
    </row>
    <row r="131" spans="2:15" ht="15.75" thickBot="1">
      <c r="B131" s="174" t="s">
        <v>261</v>
      </c>
      <c r="C131" s="184" t="s">
        <v>337</v>
      </c>
      <c r="D131" s="248"/>
      <c r="E131" s="205">
        <f>E129*E130</f>
        <v>0</v>
      </c>
      <c r="F131" s="91"/>
      <c r="I131" s="24"/>
      <c r="J131" s="24"/>
      <c r="K131" s="24"/>
      <c r="L131" s="24"/>
      <c r="M131" s="24"/>
      <c r="N131" s="24"/>
      <c r="O131" s="24"/>
    </row>
    <row r="132" spans="2:15" ht="15.75" thickBot="1">
      <c r="B132" s="174" t="s">
        <v>262</v>
      </c>
      <c r="C132" s="251" t="s">
        <v>338</v>
      </c>
      <c r="D132" s="252"/>
      <c r="E132" s="212">
        <f>E122-(E126+E129)</f>
        <v>0</v>
      </c>
      <c r="F132" s="91"/>
      <c r="I132" s="24"/>
      <c r="J132" s="24"/>
      <c r="K132" s="24"/>
      <c r="L132" s="24"/>
      <c r="M132" s="24"/>
      <c r="N132" s="24"/>
      <c r="O132" s="24"/>
    </row>
    <row r="133" spans="2:15" ht="15.75" thickBot="1">
      <c r="B133" s="174" t="s">
        <v>264</v>
      </c>
      <c r="C133" s="249" t="s">
        <v>339</v>
      </c>
      <c r="D133" s="250"/>
      <c r="E133" s="211">
        <f>E132*20%</f>
        <v>0</v>
      </c>
      <c r="F133" s="91"/>
      <c r="I133" s="24"/>
      <c r="J133" s="24"/>
      <c r="K133" s="24"/>
      <c r="L133" s="24"/>
      <c r="M133" s="24"/>
      <c r="N133" s="24"/>
      <c r="O133" s="24"/>
    </row>
    <row r="134" spans="2:15" ht="16.5" thickBot="1">
      <c r="B134" s="174" t="s">
        <v>268</v>
      </c>
      <c r="C134" s="222" t="s">
        <v>340</v>
      </c>
      <c r="D134" s="243"/>
      <c r="E134" s="212">
        <f>E125+E128+E131+E133</f>
        <v>0</v>
      </c>
      <c r="F134" s="91"/>
      <c r="I134" s="24"/>
      <c r="J134" s="24"/>
      <c r="K134" s="24"/>
      <c r="L134" s="24"/>
      <c r="M134" s="24"/>
      <c r="N134" s="24"/>
      <c r="O134" s="24"/>
    </row>
    <row r="135" spans="2:15" ht="16.5" thickBot="1">
      <c r="B135" s="174" t="s">
        <v>269</v>
      </c>
      <c r="C135" s="222" t="s">
        <v>82</v>
      </c>
      <c r="D135" s="124"/>
      <c r="E135" s="211">
        <f>SUM(E136:E140)</f>
        <v>0</v>
      </c>
      <c r="F135" s="91"/>
      <c r="I135" s="24"/>
      <c r="J135" s="24"/>
      <c r="K135" s="24"/>
      <c r="L135" s="24"/>
      <c r="M135" s="24"/>
      <c r="N135" s="24"/>
      <c r="O135" s="24"/>
    </row>
    <row r="136" spans="2:15" ht="15.75" thickBot="1">
      <c r="B136" s="123"/>
      <c r="D136" s="146"/>
      <c r="E136" s="211"/>
      <c r="F136" s="91"/>
      <c r="I136" s="24"/>
      <c r="J136" s="24"/>
      <c r="K136" s="24"/>
      <c r="L136" s="24"/>
      <c r="M136" s="24"/>
      <c r="N136" s="24"/>
      <c r="O136" s="24"/>
    </row>
    <row r="137" spans="2:15" ht="15.75" thickBot="1">
      <c r="B137" s="123" t="s">
        <v>276</v>
      </c>
      <c r="C137" s="133" t="s">
        <v>265</v>
      </c>
      <c r="D137" s="146"/>
      <c r="E137" s="212"/>
      <c r="F137" s="91"/>
      <c r="I137" s="24"/>
      <c r="J137" s="24"/>
      <c r="K137" s="24"/>
      <c r="L137" s="24"/>
      <c r="M137" s="24"/>
      <c r="N137" s="24"/>
      <c r="O137" s="24"/>
    </row>
    <row r="138" spans="2:15" ht="15.75" thickBot="1">
      <c r="B138" s="123"/>
      <c r="C138" s="255" t="s">
        <v>236</v>
      </c>
      <c r="D138" s="146"/>
      <c r="E138" s="211"/>
      <c r="F138" s="91"/>
      <c r="I138" s="24"/>
      <c r="J138" s="24"/>
      <c r="K138" s="24"/>
      <c r="L138" s="24"/>
      <c r="M138" s="24"/>
      <c r="N138" s="24"/>
      <c r="O138" s="24"/>
    </row>
    <row r="139" spans="2:15" ht="15.75" thickBot="1">
      <c r="B139" s="123" t="s">
        <v>277</v>
      </c>
      <c r="C139" s="133" t="s">
        <v>226</v>
      </c>
      <c r="D139" s="146"/>
      <c r="E139" s="212"/>
      <c r="F139" s="91"/>
      <c r="I139" s="24"/>
      <c r="J139" s="24"/>
      <c r="K139" s="24"/>
      <c r="L139" s="24"/>
      <c r="M139" s="24"/>
      <c r="N139" s="24"/>
      <c r="O139" s="24"/>
    </row>
    <row r="140" spans="2:15" ht="15.75" thickBot="1">
      <c r="B140" s="123" t="s">
        <v>278</v>
      </c>
      <c r="C140" s="133" t="s">
        <v>114</v>
      </c>
      <c r="D140" s="146"/>
      <c r="E140" s="212"/>
      <c r="F140" s="91"/>
      <c r="I140" s="24"/>
      <c r="J140" s="24"/>
      <c r="K140" s="24"/>
      <c r="L140" s="24"/>
      <c r="M140" s="24"/>
      <c r="N140" s="24"/>
      <c r="O140" s="24"/>
    </row>
    <row r="141" spans="2:15" ht="15.75" thickBot="1">
      <c r="B141" s="123"/>
      <c r="C141" s="185"/>
      <c r="D141" s="146"/>
      <c r="E141" s="211"/>
      <c r="F141" s="91"/>
      <c r="I141" s="24"/>
      <c r="J141" s="24"/>
      <c r="K141" s="24"/>
      <c r="L141" s="24"/>
      <c r="M141" s="24"/>
      <c r="N141" s="24"/>
      <c r="O141" s="24"/>
    </row>
    <row r="142" spans="2:6" s="25" customFormat="1" ht="16.5" thickBot="1">
      <c r="B142" s="115" t="s">
        <v>270</v>
      </c>
      <c r="C142" s="276" t="s">
        <v>64</v>
      </c>
      <c r="D142" s="279"/>
      <c r="E142" s="264">
        <f>YATIRIM!E8</f>
        <v>0</v>
      </c>
      <c r="F142" s="91"/>
    </row>
    <row r="143" spans="2:6" s="25" customFormat="1" ht="15.75" thickBot="1">
      <c r="B143" s="123"/>
      <c r="C143" s="277" t="s">
        <v>115</v>
      </c>
      <c r="D143" s="280"/>
      <c r="E143" s="266"/>
      <c r="F143" s="91"/>
    </row>
    <row r="144" spans="2:15" ht="32.25" thickBot="1">
      <c r="B144" s="115" t="s">
        <v>271</v>
      </c>
      <c r="C144" s="278" t="s">
        <v>341</v>
      </c>
      <c r="D144" s="120"/>
      <c r="E144" s="211">
        <f>E142*0.198</f>
        <v>0</v>
      </c>
      <c r="F144" s="91"/>
      <c r="I144" s="24"/>
      <c r="J144" s="24"/>
      <c r="K144" s="24"/>
      <c r="L144" s="24"/>
      <c r="M144" s="24"/>
      <c r="N144" s="24"/>
      <c r="O144" s="24"/>
    </row>
    <row r="145" spans="2:15" ht="15.75" thickBot="1">
      <c r="B145" s="123"/>
      <c r="C145" s="187"/>
      <c r="D145" s="146"/>
      <c r="E145" s="211"/>
      <c r="F145" s="91"/>
      <c r="I145" s="24"/>
      <c r="J145" s="24"/>
      <c r="K145" s="24"/>
      <c r="L145" s="24"/>
      <c r="M145" s="24"/>
      <c r="N145" s="24"/>
      <c r="O145" s="24"/>
    </row>
    <row r="146" spans="2:15" ht="16.5" thickBot="1">
      <c r="B146" s="115" t="s">
        <v>272</v>
      </c>
      <c r="C146" s="221" t="s">
        <v>91</v>
      </c>
      <c r="D146" s="116"/>
      <c r="E146" s="264">
        <f>E134+E144</f>
        <v>0</v>
      </c>
      <c r="F146" s="91"/>
      <c r="H146" s="189"/>
      <c r="I146" s="24"/>
      <c r="J146" s="24"/>
      <c r="K146" s="24"/>
      <c r="L146" s="24"/>
      <c r="M146" s="24"/>
      <c r="N146" s="24"/>
      <c r="O146" s="24"/>
    </row>
    <row r="147" spans="2:6" ht="15.75" thickBot="1">
      <c r="B147" s="235"/>
      <c r="C147" s="190" t="s">
        <v>342</v>
      </c>
      <c r="D147" s="238"/>
      <c r="E147" s="266"/>
      <c r="F147" s="91"/>
    </row>
    <row r="148" spans="2:6" ht="15.75" thickBot="1">
      <c r="B148" s="123"/>
      <c r="C148" s="239"/>
      <c r="D148" s="240"/>
      <c r="E148" s="264"/>
      <c r="F148" s="91"/>
    </row>
    <row r="149" spans="2:10" ht="16.5" thickBot="1">
      <c r="B149" s="115" t="s">
        <v>273</v>
      </c>
      <c r="C149" s="224" t="s">
        <v>343</v>
      </c>
      <c r="D149" s="238"/>
      <c r="E149" s="266">
        <f>IF(E135&lt;(E134),(E134-E135),0)</f>
        <v>0</v>
      </c>
      <c r="F149" s="91"/>
      <c r="G149" s="24" t="s">
        <v>9</v>
      </c>
      <c r="H149" s="24" t="s">
        <v>201</v>
      </c>
      <c r="I149" s="25" t="s">
        <v>202</v>
      </c>
      <c r="J149" s="25" t="s">
        <v>6</v>
      </c>
    </row>
    <row r="150" spans="2:5" ht="15">
      <c r="B150" s="92"/>
      <c r="D150" s="25"/>
      <c r="E150" s="202"/>
    </row>
    <row r="151" spans="2:10" ht="15.75" thickBot="1">
      <c r="B151" s="92"/>
      <c r="D151" s="25"/>
      <c r="E151" s="202"/>
      <c r="G151" s="24" t="s">
        <v>5</v>
      </c>
      <c r="H151" s="189">
        <f>IF(E134&gt;0,IF(E137&gt;E134,E134,E137),0)</f>
        <v>0</v>
      </c>
      <c r="I151" s="189">
        <f>E134-H151</f>
        <v>0</v>
      </c>
      <c r="J151" s="189">
        <f>E137-H151</f>
        <v>0</v>
      </c>
    </row>
    <row r="152" spans="2:10" ht="16.5" thickBot="1">
      <c r="B152" s="115" t="s">
        <v>274</v>
      </c>
      <c r="C152" s="281" t="s">
        <v>237</v>
      </c>
      <c r="D152" s="194"/>
      <c r="E152" s="211">
        <f>J151</f>
        <v>0</v>
      </c>
      <c r="G152" s="24" t="s">
        <v>7</v>
      </c>
      <c r="H152" s="189">
        <f>IF(I151&gt;0,IF(E139&gt;I151,I151,E139),0)</f>
        <v>0</v>
      </c>
      <c r="I152" s="189">
        <f>I151-H152</f>
        <v>0</v>
      </c>
      <c r="J152" s="189">
        <f>E139-H152</f>
        <v>0</v>
      </c>
    </row>
    <row r="153" spans="2:10" ht="16.5" thickBot="1">
      <c r="B153" s="115" t="s">
        <v>291</v>
      </c>
      <c r="C153" s="281" t="s">
        <v>279</v>
      </c>
      <c r="D153" s="194"/>
      <c r="E153" s="211">
        <f>J152</f>
        <v>0</v>
      </c>
      <c r="F153" s="91"/>
      <c r="G153" s="24" t="s">
        <v>8</v>
      </c>
      <c r="H153" s="189">
        <f>IF(I152&gt;0,IF(E140&gt;I152,I152,E140),0)</f>
        <v>0</v>
      </c>
      <c r="I153" s="189">
        <f>I152-H153</f>
        <v>0</v>
      </c>
      <c r="J153" s="189">
        <f>E140-H153</f>
        <v>0</v>
      </c>
    </row>
    <row r="154" spans="2:10" ht="16.5" thickBot="1">
      <c r="B154" s="115" t="s">
        <v>328</v>
      </c>
      <c r="C154" s="281" t="s">
        <v>2</v>
      </c>
      <c r="D154" s="194"/>
      <c r="E154" s="211">
        <f>J153</f>
        <v>0</v>
      </c>
      <c r="F154" s="91"/>
      <c r="H154" s="189"/>
      <c r="I154" s="189"/>
      <c r="J154" s="189"/>
    </row>
    <row r="155" spans="2:15" s="132" customFormat="1" ht="16.5" customHeight="1">
      <c r="B155" s="191"/>
      <c r="C155" s="186"/>
      <c r="D155" s="133"/>
      <c r="E155" s="214"/>
      <c r="F155" s="91"/>
      <c r="H155" s="192">
        <f>SUM(H151:H154)</f>
        <v>0</v>
      </c>
      <c r="I155" s="133"/>
      <c r="J155" s="192">
        <f>SUM(J151:J154)</f>
        <v>0</v>
      </c>
      <c r="K155" s="133"/>
      <c r="L155" s="133"/>
      <c r="M155" s="133"/>
      <c r="N155" s="133"/>
      <c r="O155" s="133"/>
    </row>
    <row r="156" spans="2:15" s="132" customFormat="1" ht="16.5" customHeight="1" hidden="1">
      <c r="B156" s="191"/>
      <c r="C156" s="186"/>
      <c r="D156" s="133"/>
      <c r="E156" s="214"/>
      <c r="F156" s="91"/>
      <c r="I156" s="133"/>
      <c r="J156" s="133"/>
      <c r="K156" s="133"/>
      <c r="L156" s="133"/>
      <c r="M156" s="133"/>
      <c r="N156" s="133"/>
      <c r="O156" s="133"/>
    </row>
    <row r="157" spans="2:15" s="132" customFormat="1" ht="16.5" customHeight="1" hidden="1">
      <c r="B157" s="191"/>
      <c r="C157" s="186"/>
      <c r="D157" s="133"/>
      <c r="E157" s="214"/>
      <c r="F157" s="91"/>
      <c r="I157" s="133"/>
      <c r="J157" s="133"/>
      <c r="K157" s="133"/>
      <c r="L157" s="133"/>
      <c r="M157" s="133"/>
      <c r="N157" s="133"/>
      <c r="O157" s="133"/>
    </row>
    <row r="158" spans="2:15" s="132" customFormat="1" ht="16.5" customHeight="1" hidden="1">
      <c r="B158" s="191"/>
      <c r="C158" s="186"/>
      <c r="D158" s="133"/>
      <c r="E158" s="214"/>
      <c r="F158" s="91"/>
      <c r="I158" s="133"/>
      <c r="J158" s="133"/>
      <c r="K158" s="133"/>
      <c r="L158" s="133"/>
      <c r="M158" s="133"/>
      <c r="N158" s="133"/>
      <c r="O158" s="133"/>
    </row>
    <row r="159" ht="17.25" customHeight="1" hidden="1"/>
    <row r="160" ht="20.25" customHeight="1"/>
    <row r="161" ht="11.25" customHeight="1">
      <c r="C161" s="133"/>
    </row>
    <row r="162" ht="11.25" customHeight="1">
      <c r="C162" s="133"/>
    </row>
    <row r="163" spans="3:15" ht="11.25" customHeight="1">
      <c r="C163" s="133"/>
      <c r="I163" s="24"/>
      <c r="J163" s="24"/>
      <c r="K163" s="24"/>
      <c r="L163" s="24"/>
      <c r="M163" s="24"/>
      <c r="N163" s="24"/>
      <c r="O163" s="24"/>
    </row>
    <row r="164" spans="3:15" ht="11.25" customHeight="1">
      <c r="C164" s="133"/>
      <c r="I164" s="24"/>
      <c r="J164" s="24"/>
      <c r="K164" s="24"/>
      <c r="L164" s="24"/>
      <c r="M164" s="24"/>
      <c r="N164" s="24"/>
      <c r="O164" s="24"/>
    </row>
    <row r="165" spans="3:15" ht="11.25" customHeight="1">
      <c r="C165" s="133"/>
      <c r="I165" s="24"/>
      <c r="J165" s="24"/>
      <c r="K165" s="24"/>
      <c r="L165" s="24"/>
      <c r="M165" s="24"/>
      <c r="N165" s="24"/>
      <c r="O165" s="24"/>
    </row>
    <row r="166" spans="3:15" ht="11.25" customHeight="1">
      <c r="C166" s="133"/>
      <c r="I166" s="24"/>
      <c r="J166" s="24"/>
      <c r="K166" s="24"/>
      <c r="L166" s="24"/>
      <c r="M166" s="24"/>
      <c r="N166" s="24"/>
      <c r="O166" s="24"/>
    </row>
    <row r="167" spans="3:15" ht="6" customHeight="1">
      <c r="C167" s="133"/>
      <c r="I167" s="24"/>
      <c r="J167" s="24"/>
      <c r="K167" s="24"/>
      <c r="L167" s="24"/>
      <c r="M167" s="24"/>
      <c r="N167" s="24"/>
      <c r="O167" s="24"/>
    </row>
    <row r="168" spans="3:15" ht="6" customHeight="1">
      <c r="C168" s="133"/>
      <c r="I168" s="24"/>
      <c r="J168" s="24"/>
      <c r="K168" s="24"/>
      <c r="L168" s="24"/>
      <c r="M168" s="24"/>
      <c r="N168" s="24"/>
      <c r="O168" s="24"/>
    </row>
    <row r="169" spans="3:15" ht="15">
      <c r="C169" s="133"/>
      <c r="I169" s="24"/>
      <c r="J169" s="24"/>
      <c r="K169" s="24"/>
      <c r="L169" s="24"/>
      <c r="M169" s="24"/>
      <c r="N169" s="24"/>
      <c r="O169" s="24"/>
    </row>
    <row r="170" spans="4:15" ht="21" customHeight="1" hidden="1" thickBot="1">
      <c r="D170" s="194"/>
      <c r="E170" s="216"/>
      <c r="I170" s="24"/>
      <c r="J170" s="24"/>
      <c r="K170" s="24"/>
      <c r="L170" s="24"/>
      <c r="M170" s="24"/>
      <c r="N170" s="24"/>
      <c r="O170" s="24"/>
    </row>
    <row r="171" spans="4:15" ht="15.75" customHeight="1" hidden="1" thickBot="1">
      <c r="D171" s="195"/>
      <c r="E171" s="217"/>
      <c r="F171" s="149"/>
      <c r="I171" s="24"/>
      <c r="J171" s="24"/>
      <c r="K171" s="24"/>
      <c r="L171" s="24"/>
      <c r="M171" s="24"/>
      <c r="N171" s="24"/>
      <c r="O171" s="24"/>
    </row>
    <row r="172" spans="2:15" ht="15.75" customHeight="1" hidden="1" thickBot="1">
      <c r="B172" s="196"/>
      <c r="D172" s="138"/>
      <c r="E172" s="218"/>
      <c r="F172" s="149"/>
      <c r="I172" s="24"/>
      <c r="J172" s="24"/>
      <c r="K172" s="24"/>
      <c r="L172" s="24"/>
      <c r="M172" s="24"/>
      <c r="N172" s="24"/>
      <c r="O172" s="24"/>
    </row>
    <row r="173" spans="2:15" ht="15.75" customHeight="1" hidden="1" thickBot="1">
      <c r="B173" s="197"/>
      <c r="D173" s="164"/>
      <c r="E173" s="217"/>
      <c r="F173" s="149"/>
      <c r="I173" s="24"/>
      <c r="J173" s="24"/>
      <c r="K173" s="24"/>
      <c r="L173" s="24"/>
      <c r="M173" s="24"/>
      <c r="N173" s="24"/>
      <c r="O173" s="24"/>
    </row>
    <row r="174" spans="2:15" ht="15.75" customHeight="1" hidden="1" thickBot="1">
      <c r="B174" s="197"/>
      <c r="D174" s="164"/>
      <c r="E174" s="217"/>
      <c r="F174" s="149"/>
      <c r="I174" s="24"/>
      <c r="J174" s="24"/>
      <c r="K174" s="24"/>
      <c r="L174" s="24"/>
      <c r="M174" s="24"/>
      <c r="N174" s="24"/>
      <c r="O174" s="24"/>
    </row>
    <row r="175" spans="2:15" ht="15.75" customHeight="1" hidden="1" thickBot="1">
      <c r="B175" s="197"/>
      <c r="D175" s="164"/>
      <c r="E175" s="217"/>
      <c r="F175" s="149"/>
      <c r="I175" s="24"/>
      <c r="J175" s="24"/>
      <c r="K175" s="24"/>
      <c r="L175" s="24"/>
      <c r="M175" s="24"/>
      <c r="N175" s="24"/>
      <c r="O175" s="24"/>
    </row>
    <row r="176" spans="2:15" ht="15.75" customHeight="1" hidden="1" thickBot="1">
      <c r="B176" s="197"/>
      <c r="D176" s="164"/>
      <c r="E176" s="217"/>
      <c r="F176" s="149"/>
      <c r="I176" s="24"/>
      <c r="J176" s="24"/>
      <c r="K176" s="24"/>
      <c r="L176" s="24"/>
      <c r="M176" s="24"/>
      <c r="N176" s="24"/>
      <c r="O176" s="24"/>
    </row>
    <row r="177" spans="2:15" ht="15.75" customHeight="1" hidden="1" thickBot="1">
      <c r="B177" s="197"/>
      <c r="D177" s="164"/>
      <c r="E177" s="217"/>
      <c r="F177" s="149"/>
      <c r="I177" s="24"/>
      <c r="J177" s="24"/>
      <c r="K177" s="24"/>
      <c r="L177" s="24"/>
      <c r="M177" s="24"/>
      <c r="N177" s="24"/>
      <c r="O177" s="24"/>
    </row>
    <row r="178" spans="2:15" ht="15.75" customHeight="1" hidden="1" thickBot="1">
      <c r="B178" s="197"/>
      <c r="D178" s="164"/>
      <c r="E178" s="217"/>
      <c r="F178" s="149"/>
      <c r="I178" s="24"/>
      <c r="J178" s="24"/>
      <c r="K178" s="24"/>
      <c r="L178" s="24"/>
      <c r="M178" s="24"/>
      <c r="N178" s="24"/>
      <c r="O178" s="24"/>
    </row>
    <row r="179" spans="2:15" ht="15.75" customHeight="1" hidden="1" thickBot="1">
      <c r="B179" s="197"/>
      <c r="D179" s="164"/>
      <c r="E179" s="217"/>
      <c r="F179" s="149"/>
      <c r="I179" s="24"/>
      <c r="J179" s="24"/>
      <c r="K179" s="24"/>
      <c r="L179" s="24"/>
      <c r="M179" s="24"/>
      <c r="N179" s="24"/>
      <c r="O179" s="24"/>
    </row>
    <row r="180" spans="2:15" ht="15.75" customHeight="1" hidden="1" thickBot="1">
      <c r="B180" s="197"/>
      <c r="D180" s="164"/>
      <c r="E180" s="217"/>
      <c r="F180" s="149"/>
      <c r="I180" s="24"/>
      <c r="J180" s="24"/>
      <c r="K180" s="24"/>
      <c r="L180" s="24"/>
      <c r="M180" s="24"/>
      <c r="N180" s="24"/>
      <c r="O180" s="24"/>
    </row>
    <row r="181" spans="2:15" ht="15.75" customHeight="1" hidden="1" thickBot="1">
      <c r="B181" s="197"/>
      <c r="D181" s="164"/>
      <c r="E181" s="217"/>
      <c r="F181" s="149"/>
      <c r="I181" s="24"/>
      <c r="J181" s="24"/>
      <c r="K181" s="24"/>
      <c r="L181" s="24"/>
      <c r="M181" s="24"/>
      <c r="N181" s="24"/>
      <c r="O181" s="24"/>
    </row>
    <row r="182" spans="2:15" ht="15.75" customHeight="1" hidden="1" thickBot="1">
      <c r="B182" s="197"/>
      <c r="D182" s="164"/>
      <c r="E182" s="217"/>
      <c r="F182" s="149"/>
      <c r="I182" s="24"/>
      <c r="J182" s="24"/>
      <c r="K182" s="24"/>
      <c r="L182" s="24"/>
      <c r="M182" s="24"/>
      <c r="N182" s="24"/>
      <c r="O182" s="24"/>
    </row>
    <row r="183" spans="2:15" ht="15.75" customHeight="1" hidden="1" thickBot="1">
      <c r="B183" s="197"/>
      <c r="D183" s="164"/>
      <c r="E183" s="217"/>
      <c r="F183" s="149"/>
      <c r="I183" s="24"/>
      <c r="J183" s="24"/>
      <c r="K183" s="24"/>
      <c r="L183" s="24"/>
      <c r="M183" s="24"/>
      <c r="N183" s="24"/>
      <c r="O183" s="24"/>
    </row>
    <row r="184" spans="2:15" ht="15.75" customHeight="1" hidden="1" thickBot="1">
      <c r="B184" s="197"/>
      <c r="D184" s="164"/>
      <c r="E184" s="217"/>
      <c r="F184" s="149"/>
      <c r="I184" s="24"/>
      <c r="J184" s="24"/>
      <c r="K184" s="24"/>
      <c r="L184" s="24"/>
      <c r="M184" s="24"/>
      <c r="N184" s="24"/>
      <c r="O184" s="24"/>
    </row>
    <row r="185" spans="2:15" ht="15.75" customHeight="1" hidden="1" thickBot="1">
      <c r="B185" s="197"/>
      <c r="D185" s="198"/>
      <c r="E185" s="217"/>
      <c r="F185" s="149"/>
      <c r="I185" s="24"/>
      <c r="J185" s="24"/>
      <c r="K185" s="24"/>
      <c r="L185" s="24"/>
      <c r="M185" s="24"/>
      <c r="N185" s="24"/>
      <c r="O185" s="24"/>
    </row>
    <row r="186" spans="2:15" ht="15" hidden="1">
      <c r="B186" s="197"/>
      <c r="I186" s="24"/>
      <c r="J186" s="24"/>
      <c r="K186" s="24"/>
      <c r="L186" s="24"/>
      <c r="M186" s="24"/>
      <c r="N186" s="24"/>
      <c r="O186" s="24"/>
    </row>
    <row r="187" spans="2:15" ht="15" hidden="1">
      <c r="B187" s="197"/>
      <c r="I187" s="24"/>
      <c r="J187" s="24"/>
      <c r="K187" s="24"/>
      <c r="L187" s="24"/>
      <c r="M187" s="24"/>
      <c r="N187" s="24"/>
      <c r="O187" s="24"/>
    </row>
    <row r="188" spans="2:15" ht="15" hidden="1">
      <c r="B188" s="197"/>
      <c r="I188" s="24"/>
      <c r="J188" s="24"/>
      <c r="K188" s="24"/>
      <c r="L188" s="24"/>
      <c r="M188" s="24"/>
      <c r="N188" s="24"/>
      <c r="O188" s="24"/>
    </row>
    <row r="189" spans="2:15" ht="15" hidden="1">
      <c r="B189" s="197"/>
      <c r="I189" s="24"/>
      <c r="J189" s="24"/>
      <c r="K189" s="24"/>
      <c r="L189" s="24"/>
      <c r="M189" s="24"/>
      <c r="N189" s="24"/>
      <c r="O189" s="24"/>
    </row>
    <row r="190" spans="9:15" ht="15" hidden="1">
      <c r="I190" s="24"/>
      <c r="J190" s="24"/>
      <c r="K190" s="24"/>
      <c r="L190" s="24"/>
      <c r="M190" s="24"/>
      <c r="N190" s="24"/>
      <c r="O190" s="24"/>
    </row>
    <row r="191" spans="3:15" ht="15" hidden="1">
      <c r="C191" s="133"/>
      <c r="I191" s="24"/>
      <c r="J191" s="24"/>
      <c r="K191" s="24"/>
      <c r="L191" s="24"/>
      <c r="M191" s="24"/>
      <c r="N191" s="24"/>
      <c r="O191" s="24"/>
    </row>
    <row r="192" spans="3:15" ht="17.25" customHeight="1" hidden="1">
      <c r="C192" s="133"/>
      <c r="D192" s="25"/>
      <c r="E192" s="219"/>
      <c r="F192" s="133"/>
      <c r="I192" s="24"/>
      <c r="J192" s="24"/>
      <c r="K192" s="24"/>
      <c r="L192" s="24"/>
      <c r="M192" s="24"/>
      <c r="N192" s="24"/>
      <c r="O192" s="24"/>
    </row>
    <row r="193" spans="3:15" ht="17.25" customHeight="1" hidden="1">
      <c r="C193" s="133"/>
      <c r="D193" s="25"/>
      <c r="E193" s="219"/>
      <c r="F193" s="133"/>
      <c r="I193" s="24"/>
      <c r="J193" s="24"/>
      <c r="K193" s="24"/>
      <c r="L193" s="24"/>
      <c r="M193" s="24"/>
      <c r="N193" s="24"/>
      <c r="O193" s="24"/>
    </row>
    <row r="194" spans="3:15" ht="17.25" customHeight="1" hidden="1">
      <c r="C194" s="133"/>
      <c r="D194" s="25"/>
      <c r="E194" s="219"/>
      <c r="F194" s="133"/>
      <c r="I194" s="24"/>
      <c r="J194" s="24"/>
      <c r="K194" s="24"/>
      <c r="L194" s="24"/>
      <c r="M194" s="24"/>
      <c r="N194" s="24"/>
      <c r="O194" s="24"/>
    </row>
    <row r="195" spans="2:15" ht="17.25" customHeight="1" hidden="1">
      <c r="B195" s="24"/>
      <c r="C195" s="133"/>
      <c r="D195" s="25"/>
      <c r="E195" s="219"/>
      <c r="F195" s="133"/>
      <c r="I195" s="24"/>
      <c r="J195" s="24"/>
      <c r="K195" s="24"/>
      <c r="L195" s="24"/>
      <c r="M195" s="24"/>
      <c r="N195" s="24"/>
      <c r="O195" s="24"/>
    </row>
    <row r="196" spans="2:15" ht="17.25" customHeight="1" hidden="1">
      <c r="B196" s="24"/>
      <c r="C196" s="133"/>
      <c r="D196" s="25"/>
      <c r="E196" s="219"/>
      <c r="F196" s="133"/>
      <c r="I196" s="24"/>
      <c r="J196" s="24"/>
      <c r="K196" s="24"/>
      <c r="L196" s="24"/>
      <c r="M196" s="24"/>
      <c r="N196" s="24"/>
      <c r="O196" s="24"/>
    </row>
    <row r="197" spans="2:15" ht="17.25" customHeight="1" hidden="1">
      <c r="B197" s="24"/>
      <c r="C197" s="133"/>
      <c r="D197" s="25"/>
      <c r="E197" s="219"/>
      <c r="F197" s="133"/>
      <c r="I197" s="24"/>
      <c r="J197" s="24"/>
      <c r="K197" s="24"/>
      <c r="L197" s="24"/>
      <c r="M197" s="24"/>
      <c r="N197" s="24"/>
      <c r="O197" s="24"/>
    </row>
    <row r="198" spans="2:15" ht="17.25" customHeight="1" hidden="1">
      <c r="B198" s="24"/>
      <c r="C198" s="133"/>
      <c r="D198" s="25"/>
      <c r="E198" s="219"/>
      <c r="F198" s="133"/>
      <c r="I198" s="24"/>
      <c r="J198" s="24"/>
      <c r="K198" s="24"/>
      <c r="L198" s="24"/>
      <c r="M198" s="24"/>
      <c r="N198" s="24"/>
      <c r="O198" s="24"/>
    </row>
    <row r="199" spans="2:15" ht="17.25" customHeight="1" hidden="1">
      <c r="B199" s="24"/>
      <c r="D199" s="25"/>
      <c r="E199" s="219"/>
      <c r="F199" s="133"/>
      <c r="I199" s="24"/>
      <c r="J199" s="24"/>
      <c r="K199" s="24"/>
      <c r="L199" s="24"/>
      <c r="M199" s="24"/>
      <c r="N199" s="24"/>
      <c r="O199" s="24"/>
    </row>
    <row r="200" spans="2:15" ht="17.25" customHeight="1" hidden="1">
      <c r="B200" s="24"/>
      <c r="D200" s="25"/>
      <c r="E200" s="219"/>
      <c r="F200" s="133"/>
      <c r="I200" s="24"/>
      <c r="J200" s="24"/>
      <c r="K200" s="24"/>
      <c r="L200" s="24"/>
      <c r="M200" s="24"/>
      <c r="N200" s="24"/>
      <c r="O200" s="24"/>
    </row>
    <row r="201" spans="2:15" ht="17.25" customHeight="1" hidden="1">
      <c r="B201" s="24"/>
      <c r="D201" s="25"/>
      <c r="E201" s="219"/>
      <c r="F201" s="133"/>
      <c r="I201" s="24"/>
      <c r="J201" s="24"/>
      <c r="K201" s="24"/>
      <c r="L201" s="24"/>
      <c r="M201" s="24"/>
      <c r="N201" s="24"/>
      <c r="O201" s="24"/>
    </row>
    <row r="202" spans="2:15" ht="17.25" customHeight="1" hidden="1">
      <c r="B202" s="24"/>
      <c r="D202" s="25"/>
      <c r="E202" s="219"/>
      <c r="F202" s="133"/>
      <c r="I202" s="24"/>
      <c r="J202" s="24"/>
      <c r="K202" s="24"/>
      <c r="L202" s="24"/>
      <c r="M202" s="24"/>
      <c r="N202" s="24"/>
      <c r="O202" s="24"/>
    </row>
    <row r="203" spans="2:15" ht="17.25" customHeight="1" hidden="1">
      <c r="B203" s="24"/>
      <c r="D203" s="25"/>
      <c r="E203" s="219"/>
      <c r="F203" s="133"/>
      <c r="I203" s="24"/>
      <c r="J203" s="24"/>
      <c r="K203" s="24"/>
      <c r="L203" s="24"/>
      <c r="M203" s="24"/>
      <c r="N203" s="24"/>
      <c r="O203" s="24"/>
    </row>
    <row r="204" spans="2:15" ht="17.25" customHeight="1" hidden="1">
      <c r="B204" s="24"/>
      <c r="D204" s="25"/>
      <c r="E204" s="219"/>
      <c r="F204" s="133"/>
      <c r="I204" s="24"/>
      <c r="J204" s="24"/>
      <c r="K204" s="24"/>
      <c r="L204" s="24"/>
      <c r="M204" s="24"/>
      <c r="N204" s="24"/>
      <c r="O204" s="24"/>
    </row>
    <row r="205" spans="2:15" ht="17.25" customHeight="1" hidden="1">
      <c r="B205" s="24"/>
      <c r="D205" s="25"/>
      <c r="E205" s="219"/>
      <c r="F205" s="133"/>
      <c r="I205" s="24"/>
      <c r="J205" s="24"/>
      <c r="K205" s="24"/>
      <c r="L205" s="24"/>
      <c r="M205" s="24"/>
      <c r="N205" s="24"/>
      <c r="O205" s="24"/>
    </row>
    <row r="206" spans="2:15" ht="17.25" customHeight="1" hidden="1">
      <c r="B206" s="24"/>
      <c r="D206" s="25"/>
      <c r="E206" s="219"/>
      <c r="F206" s="133"/>
      <c r="I206" s="24"/>
      <c r="J206" s="24"/>
      <c r="K206" s="24"/>
      <c r="L206" s="24"/>
      <c r="M206" s="24"/>
      <c r="N206" s="24"/>
      <c r="O206" s="24"/>
    </row>
    <row r="207" spans="2:15" ht="15" hidden="1">
      <c r="B207" s="24"/>
      <c r="I207" s="24"/>
      <c r="J207" s="24"/>
      <c r="K207" s="24"/>
      <c r="L207" s="24"/>
      <c r="M207" s="24"/>
      <c r="N207" s="24"/>
      <c r="O207" s="24"/>
    </row>
    <row r="208" spans="2:15" ht="15" hidden="1">
      <c r="B208" s="24"/>
      <c r="I208" s="24"/>
      <c r="J208" s="24"/>
      <c r="K208" s="24"/>
      <c r="L208" s="24"/>
      <c r="M208" s="24"/>
      <c r="N208" s="24"/>
      <c r="O208" s="24"/>
    </row>
    <row r="209" spans="2:15" ht="15" hidden="1">
      <c r="B209" s="24"/>
      <c r="I209" s="24"/>
      <c r="J209" s="24"/>
      <c r="K209" s="24"/>
      <c r="L209" s="24"/>
      <c r="M209" s="24"/>
      <c r="N209" s="24"/>
      <c r="O209" s="24"/>
    </row>
    <row r="210" spans="2:15" ht="15" hidden="1">
      <c r="B210" s="24"/>
      <c r="I210" s="24"/>
      <c r="J210" s="24"/>
      <c r="K210" s="24"/>
      <c r="L210" s="24"/>
      <c r="M210" s="24"/>
      <c r="N210" s="24"/>
      <c r="O210" s="24"/>
    </row>
    <row r="211" spans="2:15" ht="12.75" hidden="1">
      <c r="B211" s="24"/>
      <c r="C211" s="24"/>
      <c r="E211" s="24"/>
      <c r="F211" s="24"/>
      <c r="I211" s="24"/>
      <c r="J211" s="24"/>
      <c r="K211" s="24"/>
      <c r="L211" s="24"/>
      <c r="M211" s="24"/>
      <c r="N211" s="24"/>
      <c r="O211" s="24"/>
    </row>
    <row r="212" spans="2:15" ht="12.75" hidden="1">
      <c r="B212" s="24"/>
      <c r="C212" s="24"/>
      <c r="E212" s="24"/>
      <c r="F212" s="24"/>
      <c r="I212" s="24"/>
      <c r="J212" s="24"/>
      <c r="K212" s="24"/>
      <c r="L212" s="24"/>
      <c r="M212" s="24"/>
      <c r="N212" s="24"/>
      <c r="O212" s="24"/>
    </row>
    <row r="213" spans="2:15" ht="12.75" hidden="1">
      <c r="B213" s="24"/>
      <c r="C213" s="24"/>
      <c r="E213" s="24"/>
      <c r="F213" s="24"/>
      <c r="I213" s="24"/>
      <c r="J213" s="24"/>
      <c r="K213" s="24"/>
      <c r="L213" s="24"/>
      <c r="M213" s="24"/>
      <c r="N213" s="24"/>
      <c r="O213" s="24"/>
    </row>
    <row r="214" spans="2:15" ht="12.75" hidden="1">
      <c r="B214" s="24"/>
      <c r="C214" s="24"/>
      <c r="E214" s="24"/>
      <c r="F214" s="24"/>
      <c r="I214" s="24"/>
      <c r="J214" s="24"/>
      <c r="K214" s="24"/>
      <c r="L214" s="24"/>
      <c r="M214" s="24"/>
      <c r="N214" s="24"/>
      <c r="O214" s="24"/>
    </row>
    <row r="215" spans="2:15" ht="12.75" hidden="1">
      <c r="B215" s="24"/>
      <c r="C215" s="24"/>
      <c r="E215" s="24"/>
      <c r="F215" s="24"/>
      <c r="I215" s="24"/>
      <c r="J215" s="24"/>
      <c r="K215" s="24"/>
      <c r="L215" s="24"/>
      <c r="M215" s="24"/>
      <c r="N215" s="24"/>
      <c r="O215" s="24"/>
    </row>
    <row r="216" spans="2:15" ht="12.75" hidden="1">
      <c r="B216" s="24"/>
      <c r="C216" s="24"/>
      <c r="E216" s="24"/>
      <c r="F216" s="24"/>
      <c r="I216" s="24"/>
      <c r="J216" s="24"/>
      <c r="K216" s="24"/>
      <c r="L216" s="24"/>
      <c r="M216" s="24"/>
      <c r="N216" s="24"/>
      <c r="O216" s="24"/>
    </row>
    <row r="217" spans="2:15" ht="12.75" hidden="1">
      <c r="B217" s="24"/>
      <c r="C217" s="24"/>
      <c r="E217" s="24"/>
      <c r="F217" s="24"/>
      <c r="I217" s="24"/>
      <c r="J217" s="24"/>
      <c r="K217" s="24"/>
      <c r="L217" s="24"/>
      <c r="M217" s="24"/>
      <c r="N217" s="24"/>
      <c r="O217" s="24"/>
    </row>
    <row r="218" spans="2:15" ht="12.75" hidden="1">
      <c r="B218" s="24"/>
      <c r="C218" s="24"/>
      <c r="E218" s="24"/>
      <c r="F218" s="24"/>
      <c r="I218" s="24"/>
      <c r="J218" s="24"/>
      <c r="K218" s="24"/>
      <c r="L218" s="24"/>
      <c r="M218" s="24"/>
      <c r="N218" s="24"/>
      <c r="O218" s="24"/>
    </row>
    <row r="219" spans="2:15" ht="12.75" hidden="1">
      <c r="B219" s="24"/>
      <c r="C219" s="24"/>
      <c r="E219" s="24"/>
      <c r="F219" s="24"/>
      <c r="I219" s="24"/>
      <c r="J219" s="24"/>
      <c r="K219" s="24"/>
      <c r="L219" s="24"/>
      <c r="M219" s="24"/>
      <c r="N219" s="24"/>
      <c r="O219" s="24"/>
    </row>
    <row r="220" spans="2:15" ht="12.75" hidden="1">
      <c r="B220" s="24"/>
      <c r="C220" s="24"/>
      <c r="E220" s="24"/>
      <c r="F220" s="24"/>
      <c r="I220" s="24"/>
      <c r="J220" s="24"/>
      <c r="K220" s="24"/>
      <c r="L220" s="24"/>
      <c r="M220" s="24"/>
      <c r="N220" s="24"/>
      <c r="O220" s="24"/>
    </row>
    <row r="221" spans="2:15" ht="12.75" hidden="1">
      <c r="B221" s="24"/>
      <c r="C221" s="24"/>
      <c r="E221" s="24"/>
      <c r="F221" s="24"/>
      <c r="I221" s="24"/>
      <c r="J221" s="24"/>
      <c r="K221" s="24"/>
      <c r="L221" s="24"/>
      <c r="M221" s="24"/>
      <c r="N221" s="24"/>
      <c r="O221" s="24"/>
    </row>
    <row r="222" spans="2:15" ht="12.75" hidden="1">
      <c r="B222" s="24"/>
      <c r="C222" s="24"/>
      <c r="E222" s="24"/>
      <c r="F222" s="24"/>
      <c r="I222" s="24"/>
      <c r="J222" s="24"/>
      <c r="K222" s="24"/>
      <c r="L222" s="24"/>
      <c r="M222" s="24"/>
      <c r="N222" s="24"/>
      <c r="O222" s="24"/>
    </row>
    <row r="223" spans="2:15" ht="12.75" hidden="1">
      <c r="B223" s="24"/>
      <c r="C223" s="24"/>
      <c r="E223" s="24"/>
      <c r="F223" s="24"/>
      <c r="I223" s="24"/>
      <c r="J223" s="24"/>
      <c r="K223" s="24"/>
      <c r="L223" s="24"/>
      <c r="M223" s="24"/>
      <c r="N223" s="24"/>
      <c r="O223" s="24"/>
    </row>
    <row r="224" spans="2:15" ht="12.75" hidden="1">
      <c r="B224" s="24"/>
      <c r="C224" s="24"/>
      <c r="E224" s="24"/>
      <c r="F224" s="24"/>
      <c r="I224" s="24"/>
      <c r="J224" s="24"/>
      <c r="K224" s="24"/>
      <c r="L224" s="24"/>
      <c r="M224" s="24"/>
      <c r="N224" s="24"/>
      <c r="O224" s="24"/>
    </row>
    <row r="225" spans="2:15" ht="12.75" hidden="1">
      <c r="B225" s="24"/>
      <c r="C225" s="24"/>
      <c r="E225" s="24"/>
      <c r="F225" s="24"/>
      <c r="I225" s="24"/>
      <c r="J225" s="24"/>
      <c r="K225" s="24"/>
      <c r="L225" s="24"/>
      <c r="M225" s="24"/>
      <c r="N225" s="24"/>
      <c r="O225" s="24"/>
    </row>
    <row r="226" spans="2:15" ht="12.75" hidden="1">
      <c r="B226" s="24"/>
      <c r="C226" s="24"/>
      <c r="E226" s="24"/>
      <c r="F226" s="24"/>
      <c r="I226" s="24"/>
      <c r="J226" s="24"/>
      <c r="K226" s="24"/>
      <c r="L226" s="24"/>
      <c r="M226" s="24"/>
      <c r="N226" s="24"/>
      <c r="O226" s="24"/>
    </row>
    <row r="227" spans="2:15" ht="12.75" hidden="1">
      <c r="B227" s="24"/>
      <c r="C227" s="24"/>
      <c r="E227" s="24"/>
      <c r="F227" s="24"/>
      <c r="I227" s="24"/>
      <c r="J227" s="24"/>
      <c r="K227" s="24"/>
      <c r="L227" s="24"/>
      <c r="M227" s="24"/>
      <c r="N227" s="24"/>
      <c r="O227" s="24"/>
    </row>
    <row r="228" spans="2:15" ht="12.75">
      <c r="B228" s="24"/>
      <c r="C228" s="24"/>
      <c r="E228" s="24"/>
      <c r="F228" s="24"/>
      <c r="I228" s="24"/>
      <c r="J228" s="24"/>
      <c r="K228" s="24"/>
      <c r="L228" s="24"/>
      <c r="M228" s="24"/>
      <c r="N228" s="24"/>
      <c r="O228" s="24"/>
    </row>
    <row r="229" spans="2:15" ht="12.75">
      <c r="B229" s="24"/>
      <c r="C229" s="24"/>
      <c r="E229" s="24"/>
      <c r="F229" s="24"/>
      <c r="I229" s="24"/>
      <c r="J229" s="24"/>
      <c r="K229" s="24"/>
      <c r="L229" s="24"/>
      <c r="M229" s="24"/>
      <c r="N229" s="24"/>
      <c r="O229" s="24"/>
    </row>
    <row r="230" spans="2:15" ht="12.75">
      <c r="B230" s="24"/>
      <c r="C230" s="24"/>
      <c r="E230" s="24"/>
      <c r="F230" s="24"/>
      <c r="I230" s="24"/>
      <c r="J230" s="24"/>
      <c r="K230" s="24"/>
      <c r="L230" s="24"/>
      <c r="M230" s="24"/>
      <c r="N230" s="24"/>
      <c r="O230" s="24"/>
    </row>
    <row r="231" spans="2:15" ht="12.75">
      <c r="B231" s="24"/>
      <c r="C231" s="24"/>
      <c r="E231" s="24"/>
      <c r="F231" s="24"/>
      <c r="I231" s="24"/>
      <c r="J231" s="24"/>
      <c r="K231" s="24"/>
      <c r="L231" s="24"/>
      <c r="M231" s="24"/>
      <c r="N231" s="24"/>
      <c r="O231" s="24"/>
    </row>
    <row r="232" spans="2:15" ht="12.75">
      <c r="B232" s="24"/>
      <c r="C232" s="24"/>
      <c r="E232" s="24"/>
      <c r="F232" s="24"/>
      <c r="I232" s="24"/>
      <c r="J232" s="24"/>
      <c r="K232" s="24"/>
      <c r="L232" s="24"/>
      <c r="M232" s="24"/>
      <c r="N232" s="24"/>
      <c r="O232" s="24"/>
    </row>
    <row r="233" spans="2:15" ht="12.75">
      <c r="B233" s="24"/>
      <c r="C233" s="24"/>
      <c r="E233" s="24"/>
      <c r="F233" s="24"/>
      <c r="I233" s="24"/>
      <c r="J233" s="24"/>
      <c r="K233" s="24"/>
      <c r="L233" s="24"/>
      <c r="M233" s="24"/>
      <c r="N233" s="24"/>
      <c r="O233" s="24"/>
    </row>
    <row r="234" spans="2:15" ht="12.75">
      <c r="B234" s="24"/>
      <c r="C234" s="24"/>
      <c r="E234" s="24"/>
      <c r="F234" s="24"/>
      <c r="I234" s="24"/>
      <c r="J234" s="24"/>
      <c r="K234" s="24"/>
      <c r="L234" s="24"/>
      <c r="M234" s="24"/>
      <c r="N234" s="24"/>
      <c r="O234" s="24"/>
    </row>
    <row r="235" spans="2:15" ht="12.75">
      <c r="B235" s="24"/>
      <c r="C235" s="24"/>
      <c r="E235" s="24"/>
      <c r="F235" s="24"/>
      <c r="I235" s="24"/>
      <c r="J235" s="24"/>
      <c r="K235" s="24"/>
      <c r="L235" s="24"/>
      <c r="M235" s="24"/>
      <c r="N235" s="24"/>
      <c r="O235" s="24"/>
    </row>
    <row r="236" spans="2:15" ht="12.75">
      <c r="B236" s="24"/>
      <c r="C236" s="24"/>
      <c r="E236" s="24"/>
      <c r="F236" s="24"/>
      <c r="I236" s="24"/>
      <c r="J236" s="24"/>
      <c r="K236" s="24"/>
      <c r="L236" s="24"/>
      <c r="M236" s="24"/>
      <c r="N236" s="24"/>
      <c r="O236" s="24"/>
    </row>
    <row r="237" spans="2:15" ht="12.75">
      <c r="B237" s="24"/>
      <c r="C237" s="24"/>
      <c r="E237" s="24"/>
      <c r="F237" s="24"/>
      <c r="I237" s="24"/>
      <c r="J237" s="24"/>
      <c r="K237" s="24"/>
      <c r="L237" s="24"/>
      <c r="M237" s="24"/>
      <c r="N237" s="24"/>
      <c r="O237" s="24"/>
    </row>
    <row r="238" spans="2:15" ht="12.75">
      <c r="B238" s="24"/>
      <c r="C238" s="24"/>
      <c r="E238" s="24"/>
      <c r="F238" s="24"/>
      <c r="I238" s="24"/>
      <c r="J238" s="24"/>
      <c r="K238" s="24"/>
      <c r="L238" s="24"/>
      <c r="M238" s="24"/>
      <c r="N238" s="24"/>
      <c r="O238" s="24"/>
    </row>
    <row r="239" spans="2:15" ht="12.75">
      <c r="B239" s="24"/>
      <c r="C239" s="24"/>
      <c r="E239" s="24"/>
      <c r="F239" s="24"/>
      <c r="I239" s="24"/>
      <c r="J239" s="24"/>
      <c r="K239" s="24"/>
      <c r="L239" s="24"/>
      <c r="M239" s="24"/>
      <c r="N239" s="24"/>
      <c r="O239" s="24"/>
    </row>
    <row r="240" spans="2:15" ht="12.75">
      <c r="B240" s="24"/>
      <c r="C240" s="24"/>
      <c r="E240" s="24"/>
      <c r="F240" s="24"/>
      <c r="I240" s="24"/>
      <c r="J240" s="24"/>
      <c r="K240" s="24"/>
      <c r="L240" s="24"/>
      <c r="M240" s="24"/>
      <c r="N240" s="24"/>
      <c r="O240" s="24"/>
    </row>
    <row r="241" spans="2:15" ht="12.75">
      <c r="B241" s="24"/>
      <c r="C241" s="24"/>
      <c r="E241" s="24"/>
      <c r="F241" s="24"/>
      <c r="I241" s="24"/>
      <c r="J241" s="24"/>
      <c r="K241" s="24"/>
      <c r="L241" s="24"/>
      <c r="M241" s="24"/>
      <c r="N241" s="24"/>
      <c r="O241" s="24"/>
    </row>
    <row r="242" spans="2:15" ht="12.75">
      <c r="B242" s="24"/>
      <c r="C242" s="24"/>
      <c r="E242" s="24"/>
      <c r="F242" s="24"/>
      <c r="I242" s="24"/>
      <c r="J242" s="24"/>
      <c r="K242" s="24"/>
      <c r="L242" s="24"/>
      <c r="M242" s="24"/>
      <c r="N242" s="24"/>
      <c r="O242" s="24"/>
    </row>
    <row r="243" spans="2:15" ht="12.75">
      <c r="B243" s="24"/>
      <c r="C243" s="24"/>
      <c r="E243" s="24"/>
      <c r="F243" s="24"/>
      <c r="I243" s="24"/>
      <c r="J243" s="24"/>
      <c r="K243" s="24"/>
      <c r="L243" s="24"/>
      <c r="M243" s="24"/>
      <c r="N243" s="24"/>
      <c r="O243" s="24"/>
    </row>
    <row r="244" spans="2:15" ht="12.75">
      <c r="B244" s="24"/>
      <c r="C244" s="24"/>
      <c r="E244" s="24"/>
      <c r="F244" s="24"/>
      <c r="I244" s="24"/>
      <c r="J244" s="24"/>
      <c r="K244" s="24"/>
      <c r="L244" s="24"/>
      <c r="M244" s="24"/>
      <c r="N244" s="24"/>
      <c r="O244" s="24"/>
    </row>
    <row r="245" spans="2:15" ht="12.75">
      <c r="B245" s="24"/>
      <c r="C245" s="24"/>
      <c r="E245" s="24"/>
      <c r="F245" s="24"/>
      <c r="I245" s="24"/>
      <c r="J245" s="24"/>
      <c r="K245" s="24"/>
      <c r="L245" s="24"/>
      <c r="M245" s="24"/>
      <c r="N245" s="24"/>
      <c r="O245" s="24"/>
    </row>
    <row r="246" spans="2:15" ht="12.75">
      <c r="B246" s="24"/>
      <c r="C246" s="24"/>
      <c r="E246" s="24"/>
      <c r="F246" s="24"/>
      <c r="I246" s="24"/>
      <c r="J246" s="24"/>
      <c r="K246" s="24"/>
      <c r="L246" s="24"/>
      <c r="M246" s="24"/>
      <c r="N246" s="24"/>
      <c r="O246" s="24"/>
    </row>
    <row r="247" spans="2:15" ht="12.75">
      <c r="B247" s="24"/>
      <c r="C247" s="24"/>
      <c r="E247" s="24"/>
      <c r="F247" s="24"/>
      <c r="I247" s="24"/>
      <c r="J247" s="24"/>
      <c r="K247" s="24"/>
      <c r="L247" s="24"/>
      <c r="M247" s="24"/>
      <c r="N247" s="24"/>
      <c r="O247" s="24"/>
    </row>
    <row r="248" spans="2:15" ht="12.75">
      <c r="B248" s="24"/>
      <c r="C248" s="24"/>
      <c r="E248" s="24"/>
      <c r="F248" s="24"/>
      <c r="I248" s="24"/>
      <c r="J248" s="24"/>
      <c r="K248" s="24"/>
      <c r="L248" s="24"/>
      <c r="M248" s="24"/>
      <c r="N248" s="24"/>
      <c r="O248" s="24"/>
    </row>
    <row r="249" spans="2:15" ht="12.75">
      <c r="B249" s="24"/>
      <c r="C249" s="24"/>
      <c r="E249" s="24"/>
      <c r="F249" s="24"/>
      <c r="I249" s="24"/>
      <c r="J249" s="24"/>
      <c r="K249" s="24"/>
      <c r="L249" s="24"/>
      <c r="M249" s="24"/>
      <c r="N249" s="24"/>
      <c r="O249" s="24"/>
    </row>
    <row r="250" spans="2:15" ht="12.75">
      <c r="B250" s="24"/>
      <c r="C250" s="24"/>
      <c r="E250" s="24"/>
      <c r="F250" s="24"/>
      <c r="I250" s="24"/>
      <c r="J250" s="24"/>
      <c r="K250" s="24"/>
      <c r="L250" s="24"/>
      <c r="M250" s="24"/>
      <c r="N250" s="24"/>
      <c r="O250" s="24"/>
    </row>
    <row r="251" spans="2:15" ht="12.75">
      <c r="B251" s="24"/>
      <c r="C251" s="24"/>
      <c r="E251" s="24"/>
      <c r="F251" s="24"/>
      <c r="I251" s="24"/>
      <c r="J251" s="24"/>
      <c r="K251" s="24"/>
      <c r="L251" s="24"/>
      <c r="M251" s="24"/>
      <c r="N251" s="24"/>
      <c r="O251" s="24"/>
    </row>
    <row r="252" spans="2:15" ht="12.75">
      <c r="B252" s="24"/>
      <c r="C252" s="24"/>
      <c r="E252" s="24"/>
      <c r="F252" s="24"/>
      <c r="I252" s="24"/>
      <c r="J252" s="24"/>
      <c r="K252" s="24"/>
      <c r="L252" s="24"/>
      <c r="M252" s="24"/>
      <c r="N252" s="24"/>
      <c r="O252" s="24"/>
    </row>
    <row r="253" spans="2:15" ht="12.75">
      <c r="B253" s="24"/>
      <c r="C253" s="24"/>
      <c r="E253" s="24"/>
      <c r="F253" s="24"/>
      <c r="I253" s="24"/>
      <c r="J253" s="24"/>
      <c r="K253" s="24"/>
      <c r="L253" s="24"/>
      <c r="M253" s="24"/>
      <c r="N253" s="24"/>
      <c r="O253" s="24"/>
    </row>
    <row r="254" spans="2:15" ht="12.75">
      <c r="B254" s="24"/>
      <c r="C254" s="24"/>
      <c r="E254" s="24"/>
      <c r="F254" s="24"/>
      <c r="I254" s="24"/>
      <c r="J254" s="24"/>
      <c r="K254" s="24"/>
      <c r="L254" s="24"/>
      <c r="M254" s="24"/>
      <c r="N254" s="24"/>
      <c r="O254" s="24"/>
    </row>
    <row r="255" spans="2:15" ht="12.75">
      <c r="B255" s="24"/>
      <c r="C255" s="24"/>
      <c r="E255" s="24"/>
      <c r="F255" s="24"/>
      <c r="I255" s="24"/>
      <c r="J255" s="24"/>
      <c r="K255" s="24"/>
      <c r="L255" s="24"/>
      <c r="M255" s="24"/>
      <c r="N255" s="24"/>
      <c r="O255" s="24"/>
    </row>
    <row r="256" spans="2:15" ht="12.75">
      <c r="B256" s="24"/>
      <c r="C256" s="24"/>
      <c r="E256" s="24"/>
      <c r="F256" s="24"/>
      <c r="I256" s="24"/>
      <c r="J256" s="24"/>
      <c r="K256" s="24"/>
      <c r="L256" s="24"/>
      <c r="M256" s="24"/>
      <c r="N256" s="24"/>
      <c r="O256" s="24"/>
    </row>
    <row r="257" spans="2:15" ht="12.75">
      <c r="B257" s="24"/>
      <c r="C257" s="24"/>
      <c r="E257" s="24"/>
      <c r="F257" s="24"/>
      <c r="I257" s="24"/>
      <c r="J257" s="24"/>
      <c r="K257" s="24"/>
      <c r="L257" s="24"/>
      <c r="M257" s="24"/>
      <c r="N257" s="24"/>
      <c r="O257" s="24"/>
    </row>
    <row r="258" spans="2:15" ht="12.75">
      <c r="B258" s="24"/>
      <c r="C258" s="24"/>
      <c r="E258" s="24"/>
      <c r="F258" s="24"/>
      <c r="I258" s="24"/>
      <c r="J258" s="24"/>
      <c r="K258" s="24"/>
      <c r="L258" s="24"/>
      <c r="M258" s="24"/>
      <c r="N258" s="24"/>
      <c r="O258" s="24"/>
    </row>
    <row r="259" spans="2:15" ht="12.75">
      <c r="B259" s="24"/>
      <c r="C259" s="24"/>
      <c r="E259" s="24"/>
      <c r="F259" s="24"/>
      <c r="I259" s="24"/>
      <c r="J259" s="24"/>
      <c r="K259" s="24"/>
      <c r="L259" s="24"/>
      <c r="M259" s="24"/>
      <c r="N259" s="24"/>
      <c r="O259" s="24"/>
    </row>
    <row r="260" spans="2:15" ht="12.75">
      <c r="B260" s="24"/>
      <c r="C260" s="24"/>
      <c r="E260" s="24"/>
      <c r="F260" s="24"/>
      <c r="I260" s="24"/>
      <c r="J260" s="24"/>
      <c r="K260" s="24"/>
      <c r="L260" s="24"/>
      <c r="M260" s="24"/>
      <c r="N260" s="24"/>
      <c r="O260" s="24"/>
    </row>
    <row r="261" spans="2:15" ht="12.75">
      <c r="B261" s="24"/>
      <c r="C261" s="24"/>
      <c r="E261" s="24"/>
      <c r="F261" s="24"/>
      <c r="I261" s="24"/>
      <c r="J261" s="24"/>
      <c r="K261" s="24"/>
      <c r="L261" s="24"/>
      <c r="M261" s="24"/>
      <c r="N261" s="24"/>
      <c r="O261" s="24"/>
    </row>
    <row r="262" spans="2:15" ht="12.75">
      <c r="B262" s="24"/>
      <c r="C262" s="24"/>
      <c r="E262" s="24"/>
      <c r="F262" s="24"/>
      <c r="I262" s="24"/>
      <c r="J262" s="24"/>
      <c r="K262" s="24"/>
      <c r="L262" s="24"/>
      <c r="M262" s="24"/>
      <c r="N262" s="24"/>
      <c r="O262" s="24"/>
    </row>
    <row r="263" spans="2:15" ht="12.75">
      <c r="B263" s="24"/>
      <c r="C263" s="24"/>
      <c r="E263" s="24"/>
      <c r="F263" s="24"/>
      <c r="I263" s="24"/>
      <c r="J263" s="24"/>
      <c r="K263" s="24"/>
      <c r="L263" s="24"/>
      <c r="M263" s="24"/>
      <c r="N263" s="24"/>
      <c r="O263" s="24"/>
    </row>
    <row r="264" spans="2:15" ht="12.75">
      <c r="B264" s="24"/>
      <c r="C264" s="24"/>
      <c r="E264" s="24"/>
      <c r="F264" s="24"/>
      <c r="I264" s="24"/>
      <c r="J264" s="24"/>
      <c r="K264" s="24"/>
      <c r="L264" s="24"/>
      <c r="M264" s="24"/>
      <c r="N264" s="24"/>
      <c r="O264" s="24"/>
    </row>
    <row r="265" spans="2:15" ht="12.75">
      <c r="B265" s="24"/>
      <c r="C265" s="24"/>
      <c r="E265" s="24"/>
      <c r="F265" s="24"/>
      <c r="I265" s="24"/>
      <c r="J265" s="24"/>
      <c r="K265" s="24"/>
      <c r="L265" s="24"/>
      <c r="M265" s="24"/>
      <c r="N265" s="24"/>
      <c r="O265" s="24"/>
    </row>
    <row r="266" spans="2:15" ht="12.75">
      <c r="B266" s="24"/>
      <c r="C266" s="24"/>
      <c r="E266" s="24"/>
      <c r="F266" s="24"/>
      <c r="I266" s="24"/>
      <c r="J266" s="24"/>
      <c r="K266" s="24"/>
      <c r="L266" s="24"/>
      <c r="M266" s="24"/>
      <c r="N266" s="24"/>
      <c r="O266" s="24"/>
    </row>
    <row r="267" spans="2:15" ht="12.75">
      <c r="B267" s="24"/>
      <c r="C267" s="24"/>
      <c r="E267" s="24"/>
      <c r="F267" s="24"/>
      <c r="I267" s="24"/>
      <c r="J267" s="24"/>
      <c r="K267" s="24"/>
      <c r="L267" s="24"/>
      <c r="M267" s="24"/>
      <c r="N267" s="24"/>
      <c r="O267" s="24"/>
    </row>
    <row r="268" spans="2:15" ht="12.75">
      <c r="B268" s="24"/>
      <c r="C268" s="24"/>
      <c r="E268" s="24"/>
      <c r="F268" s="24"/>
      <c r="I268" s="24"/>
      <c r="J268" s="24"/>
      <c r="K268" s="24"/>
      <c r="L268" s="24"/>
      <c r="M268" s="24"/>
      <c r="N268" s="24"/>
      <c r="O268" s="24"/>
    </row>
    <row r="269" spans="2:15" ht="12.75">
      <c r="B269" s="24"/>
      <c r="C269" s="24"/>
      <c r="E269" s="24"/>
      <c r="F269" s="24"/>
      <c r="I269" s="24"/>
      <c r="J269" s="24"/>
      <c r="K269" s="24"/>
      <c r="L269" s="24"/>
      <c r="M269" s="24"/>
      <c r="N269" s="24"/>
      <c r="O269" s="24"/>
    </row>
    <row r="270" spans="2:15" ht="12.75">
      <c r="B270" s="24"/>
      <c r="C270" s="24"/>
      <c r="E270" s="24"/>
      <c r="F270" s="24"/>
      <c r="I270" s="24"/>
      <c r="J270" s="24"/>
      <c r="K270" s="24"/>
      <c r="L270" s="24"/>
      <c r="M270" s="24"/>
      <c r="N270" s="24"/>
      <c r="O270" s="24"/>
    </row>
    <row r="271" spans="2:15" ht="12.75">
      <c r="B271" s="24"/>
      <c r="C271" s="24"/>
      <c r="E271" s="24"/>
      <c r="F271" s="24"/>
      <c r="I271" s="24"/>
      <c r="J271" s="24"/>
      <c r="K271" s="24"/>
      <c r="L271" s="24"/>
      <c r="M271" s="24"/>
      <c r="N271" s="24"/>
      <c r="O271" s="24"/>
    </row>
    <row r="272" spans="2:15" ht="12.75">
      <c r="B272" s="24"/>
      <c r="C272" s="24"/>
      <c r="E272" s="24"/>
      <c r="F272" s="24"/>
      <c r="I272" s="24"/>
      <c r="J272" s="24"/>
      <c r="K272" s="24"/>
      <c r="L272" s="24"/>
      <c r="M272" s="24"/>
      <c r="N272" s="24"/>
      <c r="O272" s="24"/>
    </row>
    <row r="273" spans="2:15" ht="12.75">
      <c r="B273" s="24"/>
      <c r="C273" s="24"/>
      <c r="E273" s="24"/>
      <c r="F273" s="24"/>
      <c r="I273" s="24"/>
      <c r="J273" s="24"/>
      <c r="K273" s="24"/>
      <c r="L273" s="24"/>
      <c r="M273" s="24"/>
      <c r="N273" s="24"/>
      <c r="O273" s="24"/>
    </row>
    <row r="274" spans="2:15" ht="12.75">
      <c r="B274" s="24"/>
      <c r="C274" s="24"/>
      <c r="E274" s="24"/>
      <c r="F274" s="24"/>
      <c r="I274" s="24"/>
      <c r="J274" s="24"/>
      <c r="K274" s="24"/>
      <c r="L274" s="24"/>
      <c r="M274" s="24"/>
      <c r="N274" s="24"/>
      <c r="O274" s="24"/>
    </row>
    <row r="275" spans="2:15" ht="12.75">
      <c r="B275" s="24"/>
      <c r="C275" s="24"/>
      <c r="E275" s="24"/>
      <c r="F275" s="24"/>
      <c r="I275" s="24"/>
      <c r="J275" s="24"/>
      <c r="K275" s="24"/>
      <c r="L275" s="24"/>
      <c r="M275" s="24"/>
      <c r="N275" s="24"/>
      <c r="O275" s="24"/>
    </row>
    <row r="276" spans="2:15" ht="12.75">
      <c r="B276" s="24"/>
      <c r="C276" s="24"/>
      <c r="E276" s="24"/>
      <c r="F276" s="24"/>
      <c r="I276" s="24"/>
      <c r="J276" s="24"/>
      <c r="K276" s="24"/>
      <c r="L276" s="24"/>
      <c r="M276" s="24"/>
      <c r="N276" s="24"/>
      <c r="O276" s="24"/>
    </row>
    <row r="277" spans="2:15" ht="12.75">
      <c r="B277" s="24"/>
      <c r="C277" s="24"/>
      <c r="E277" s="24"/>
      <c r="F277" s="24"/>
      <c r="I277" s="24"/>
      <c r="J277" s="24"/>
      <c r="K277" s="24"/>
      <c r="L277" s="24"/>
      <c r="M277" s="24"/>
      <c r="N277" s="24"/>
      <c r="O277" s="24"/>
    </row>
    <row r="278" spans="2:15" ht="12.75">
      <c r="B278" s="24"/>
      <c r="C278" s="24"/>
      <c r="E278" s="24"/>
      <c r="F278" s="24"/>
      <c r="I278" s="24"/>
      <c r="J278" s="24"/>
      <c r="K278" s="24"/>
      <c r="L278" s="24"/>
      <c r="M278" s="24"/>
      <c r="N278" s="24"/>
      <c r="O278" s="24"/>
    </row>
    <row r="279" spans="2:15" ht="12.75">
      <c r="B279" s="24"/>
      <c r="C279" s="24"/>
      <c r="E279" s="24"/>
      <c r="F279" s="24"/>
      <c r="I279" s="24"/>
      <c r="J279" s="24"/>
      <c r="K279" s="24"/>
      <c r="L279" s="24"/>
      <c r="M279" s="24"/>
      <c r="N279" s="24"/>
      <c r="O279" s="24"/>
    </row>
    <row r="280" spans="2:15" ht="12.75">
      <c r="B280" s="24"/>
      <c r="C280" s="24"/>
      <c r="E280" s="24"/>
      <c r="F280" s="24"/>
      <c r="I280" s="24"/>
      <c r="J280" s="24"/>
      <c r="K280" s="24"/>
      <c r="L280" s="24"/>
      <c r="M280" s="24"/>
      <c r="N280" s="24"/>
      <c r="O280" s="24"/>
    </row>
    <row r="281" spans="2:15" ht="12.75">
      <c r="B281" s="24"/>
      <c r="C281" s="24"/>
      <c r="E281" s="24"/>
      <c r="F281" s="24"/>
      <c r="I281" s="24"/>
      <c r="J281" s="24"/>
      <c r="K281" s="24"/>
      <c r="L281" s="24"/>
      <c r="M281" s="24"/>
      <c r="N281" s="24"/>
      <c r="O281" s="24"/>
    </row>
    <row r="282" spans="2:15" ht="12.75">
      <c r="B282" s="24"/>
      <c r="C282" s="24"/>
      <c r="E282" s="24"/>
      <c r="F282" s="24"/>
      <c r="I282" s="24"/>
      <c r="J282" s="24"/>
      <c r="K282" s="24"/>
      <c r="L282" s="24"/>
      <c r="M282" s="24"/>
      <c r="N282" s="24"/>
      <c r="O282" s="24"/>
    </row>
    <row r="283" spans="2:15" ht="12.75">
      <c r="B283" s="24"/>
      <c r="C283" s="24"/>
      <c r="E283" s="24"/>
      <c r="F283" s="24"/>
      <c r="I283" s="24"/>
      <c r="J283" s="24"/>
      <c r="K283" s="24"/>
      <c r="L283" s="24"/>
      <c r="M283" s="24"/>
      <c r="N283" s="24"/>
      <c r="O283" s="24"/>
    </row>
    <row r="284" spans="2:15" ht="12.75">
      <c r="B284" s="24"/>
      <c r="C284" s="24"/>
      <c r="E284" s="24"/>
      <c r="F284" s="24"/>
      <c r="I284" s="24"/>
      <c r="J284" s="24"/>
      <c r="K284" s="24"/>
      <c r="L284" s="24"/>
      <c r="M284" s="24"/>
      <c r="N284" s="24"/>
      <c r="O284" s="24"/>
    </row>
    <row r="285" spans="2:15" ht="12.75">
      <c r="B285" s="24"/>
      <c r="C285" s="24"/>
      <c r="E285" s="24"/>
      <c r="F285" s="24"/>
      <c r="I285" s="24"/>
      <c r="J285" s="24"/>
      <c r="K285" s="24"/>
      <c r="L285" s="24"/>
      <c r="M285" s="24"/>
      <c r="N285" s="24"/>
      <c r="O285" s="24"/>
    </row>
    <row r="286" spans="2:15" ht="12.75">
      <c r="B286" s="24"/>
      <c r="C286" s="24"/>
      <c r="E286" s="24"/>
      <c r="F286" s="24"/>
      <c r="I286" s="24"/>
      <c r="J286" s="24"/>
      <c r="K286" s="24"/>
      <c r="L286" s="24"/>
      <c r="M286" s="24"/>
      <c r="N286" s="24"/>
      <c r="O286" s="24"/>
    </row>
    <row r="287" spans="2:15" ht="12.75">
      <c r="B287" s="24"/>
      <c r="C287" s="24"/>
      <c r="E287" s="24"/>
      <c r="F287" s="24"/>
      <c r="I287" s="24"/>
      <c r="J287" s="24"/>
      <c r="K287" s="24"/>
      <c r="L287" s="24"/>
      <c r="M287" s="24"/>
      <c r="N287" s="24"/>
      <c r="O287" s="24"/>
    </row>
    <row r="288" spans="2:15" ht="12.75">
      <c r="B288" s="24"/>
      <c r="C288" s="24"/>
      <c r="E288" s="24"/>
      <c r="F288" s="24"/>
      <c r="I288" s="24"/>
      <c r="J288" s="24"/>
      <c r="K288" s="24"/>
      <c r="L288" s="24"/>
      <c r="M288" s="24"/>
      <c r="N288" s="24"/>
      <c r="O288" s="24"/>
    </row>
    <row r="289" spans="2:15" ht="12.75">
      <c r="B289" s="24"/>
      <c r="C289" s="24"/>
      <c r="E289" s="24"/>
      <c r="F289" s="24"/>
      <c r="I289" s="24"/>
      <c r="J289" s="24"/>
      <c r="K289" s="24"/>
      <c r="L289" s="24"/>
      <c r="M289" s="24"/>
      <c r="N289" s="24"/>
      <c r="O289" s="24"/>
    </row>
    <row r="290" spans="2:15" ht="12.75">
      <c r="B290" s="24"/>
      <c r="C290" s="24"/>
      <c r="E290" s="24"/>
      <c r="F290" s="24"/>
      <c r="I290" s="24"/>
      <c r="J290" s="24"/>
      <c r="K290" s="24"/>
      <c r="L290" s="24"/>
      <c r="M290" s="24"/>
      <c r="N290" s="24"/>
      <c r="O290" s="24"/>
    </row>
    <row r="291" spans="2:15" ht="12.75">
      <c r="B291" s="24"/>
      <c r="C291" s="24"/>
      <c r="E291" s="24"/>
      <c r="F291" s="24"/>
      <c r="I291" s="24"/>
      <c r="J291" s="24"/>
      <c r="K291" s="24"/>
      <c r="L291" s="24"/>
      <c r="M291" s="24"/>
      <c r="N291" s="24"/>
      <c r="O291" s="24"/>
    </row>
    <row r="292" spans="2:15" ht="12.75">
      <c r="B292" s="24"/>
      <c r="C292" s="24"/>
      <c r="E292" s="24"/>
      <c r="F292" s="24"/>
      <c r="I292" s="24"/>
      <c r="J292" s="24"/>
      <c r="K292" s="24"/>
      <c r="L292" s="24"/>
      <c r="M292" s="24"/>
      <c r="N292" s="24"/>
      <c r="O292" s="24"/>
    </row>
    <row r="293" spans="2:15" ht="12.75">
      <c r="B293" s="24"/>
      <c r="C293" s="24"/>
      <c r="E293" s="24"/>
      <c r="F293" s="24"/>
      <c r="I293" s="24"/>
      <c r="J293" s="24"/>
      <c r="K293" s="24"/>
      <c r="L293" s="24"/>
      <c r="M293" s="24"/>
      <c r="N293" s="24"/>
      <c r="O293" s="24"/>
    </row>
    <row r="294" spans="2:15" ht="12.75">
      <c r="B294" s="24"/>
      <c r="C294" s="24"/>
      <c r="E294" s="24"/>
      <c r="F294" s="24"/>
      <c r="I294" s="24"/>
      <c r="J294" s="24"/>
      <c r="K294" s="24"/>
      <c r="L294" s="24"/>
      <c r="M294" s="24"/>
      <c r="N294" s="24"/>
      <c r="O294" s="24"/>
    </row>
    <row r="295" spans="2:15" ht="12.75">
      <c r="B295" s="24"/>
      <c r="C295" s="24"/>
      <c r="E295" s="24"/>
      <c r="F295" s="24"/>
      <c r="I295" s="24"/>
      <c r="J295" s="24"/>
      <c r="K295" s="24"/>
      <c r="L295" s="24"/>
      <c r="M295" s="24"/>
      <c r="N295" s="24"/>
      <c r="O295" s="24"/>
    </row>
    <row r="296" spans="2:15" ht="12.75">
      <c r="B296" s="24"/>
      <c r="C296" s="24"/>
      <c r="E296" s="24"/>
      <c r="F296" s="24"/>
      <c r="I296" s="24"/>
      <c r="J296" s="24"/>
      <c r="K296" s="24"/>
      <c r="L296" s="24"/>
      <c r="M296" s="24"/>
      <c r="N296" s="24"/>
      <c r="O296" s="24"/>
    </row>
    <row r="297" spans="2:15" ht="12.75">
      <c r="B297" s="24"/>
      <c r="C297" s="24"/>
      <c r="E297" s="24"/>
      <c r="F297" s="24"/>
      <c r="I297" s="24"/>
      <c r="J297" s="24"/>
      <c r="K297" s="24"/>
      <c r="L297" s="24"/>
      <c r="M297" s="24"/>
      <c r="N297" s="24"/>
      <c r="O297" s="24"/>
    </row>
    <row r="298" spans="2:15" ht="12.75">
      <c r="B298" s="24"/>
      <c r="C298" s="24"/>
      <c r="E298" s="24"/>
      <c r="F298" s="24"/>
      <c r="I298" s="24"/>
      <c r="J298" s="24"/>
      <c r="K298" s="24"/>
      <c r="L298" s="24"/>
      <c r="M298" s="24"/>
      <c r="N298" s="24"/>
      <c r="O298" s="24"/>
    </row>
    <row r="299" spans="2:15" ht="12.75">
      <c r="B299" s="24"/>
      <c r="C299" s="24"/>
      <c r="E299" s="24"/>
      <c r="F299" s="24"/>
      <c r="I299" s="24"/>
      <c r="J299" s="24"/>
      <c r="K299" s="24"/>
      <c r="L299" s="24"/>
      <c r="M299" s="24"/>
      <c r="N299" s="24"/>
      <c r="O299" s="24"/>
    </row>
    <row r="300" spans="2:15" ht="12.75">
      <c r="B300" s="24"/>
      <c r="C300" s="24"/>
      <c r="E300" s="24"/>
      <c r="F300" s="24"/>
      <c r="I300" s="24"/>
      <c r="J300" s="24"/>
      <c r="K300" s="24"/>
      <c r="L300" s="24"/>
      <c r="M300" s="24"/>
      <c r="N300" s="24"/>
      <c r="O300" s="24"/>
    </row>
    <row r="301" spans="2:15" ht="12.75">
      <c r="B301" s="24"/>
      <c r="C301" s="24"/>
      <c r="E301" s="24"/>
      <c r="F301" s="24"/>
      <c r="I301" s="24"/>
      <c r="J301" s="24"/>
      <c r="K301" s="24"/>
      <c r="L301" s="24"/>
      <c r="M301" s="24"/>
      <c r="N301" s="24"/>
      <c r="O301" s="24"/>
    </row>
    <row r="302" spans="2:15" ht="12.75">
      <c r="B302" s="24"/>
      <c r="C302" s="24"/>
      <c r="E302" s="24"/>
      <c r="F302" s="24"/>
      <c r="I302" s="24"/>
      <c r="J302" s="24"/>
      <c r="K302" s="24"/>
      <c r="L302" s="24"/>
      <c r="M302" s="24"/>
      <c r="N302" s="24"/>
      <c r="O302" s="24"/>
    </row>
    <row r="303" spans="2:15" ht="12.75">
      <c r="B303" s="24"/>
      <c r="C303" s="24"/>
      <c r="E303" s="24"/>
      <c r="F303" s="24"/>
      <c r="I303" s="24"/>
      <c r="J303" s="24"/>
      <c r="K303" s="24"/>
      <c r="L303" s="24"/>
      <c r="M303" s="24"/>
      <c r="N303" s="24"/>
      <c r="O303" s="24"/>
    </row>
    <row r="304" spans="2:15" ht="12.75">
      <c r="B304" s="24"/>
      <c r="C304" s="24"/>
      <c r="E304" s="24"/>
      <c r="F304" s="24"/>
      <c r="I304" s="24"/>
      <c r="J304" s="24"/>
      <c r="K304" s="24"/>
      <c r="L304" s="24"/>
      <c r="M304" s="24"/>
      <c r="N304" s="24"/>
      <c r="O304" s="24"/>
    </row>
    <row r="305" spans="2:15" ht="12.75">
      <c r="B305" s="24"/>
      <c r="C305" s="24"/>
      <c r="E305" s="24"/>
      <c r="F305" s="24"/>
      <c r="I305" s="24"/>
      <c r="J305" s="24"/>
      <c r="K305" s="24"/>
      <c r="L305" s="24"/>
      <c r="M305" s="24"/>
      <c r="N305" s="24"/>
      <c r="O305" s="24"/>
    </row>
    <row r="306" spans="2:15" ht="12.75">
      <c r="B306" s="24"/>
      <c r="C306" s="24"/>
      <c r="E306" s="24"/>
      <c r="F306" s="24"/>
      <c r="I306" s="24"/>
      <c r="J306" s="24"/>
      <c r="K306" s="24"/>
      <c r="L306" s="24"/>
      <c r="M306" s="24"/>
      <c r="N306" s="24"/>
      <c r="O306" s="24"/>
    </row>
    <row r="307" spans="2:15" ht="12.75">
      <c r="B307" s="24"/>
      <c r="C307" s="24"/>
      <c r="E307" s="24"/>
      <c r="F307" s="24"/>
      <c r="I307" s="24"/>
      <c r="J307" s="24"/>
      <c r="K307" s="24"/>
      <c r="L307" s="24"/>
      <c r="M307" s="24"/>
      <c r="N307" s="24"/>
      <c r="O307" s="24"/>
    </row>
    <row r="308" spans="2:15" ht="12.75">
      <c r="B308" s="24"/>
      <c r="C308" s="24"/>
      <c r="E308" s="24"/>
      <c r="F308" s="24"/>
      <c r="I308" s="24"/>
      <c r="J308" s="24"/>
      <c r="K308" s="24"/>
      <c r="L308" s="24"/>
      <c r="M308" s="24"/>
      <c r="N308" s="24"/>
      <c r="O308" s="24"/>
    </row>
    <row r="309" spans="2:15" ht="12.75">
      <c r="B309" s="24"/>
      <c r="C309" s="24"/>
      <c r="E309" s="24"/>
      <c r="F309" s="24"/>
      <c r="I309" s="24"/>
      <c r="J309" s="24"/>
      <c r="K309" s="24"/>
      <c r="L309" s="24"/>
      <c r="M309" s="24"/>
      <c r="N309" s="24"/>
      <c r="O309" s="24"/>
    </row>
    <row r="310" spans="2:15" ht="12.75">
      <c r="B310" s="24"/>
      <c r="C310" s="24"/>
      <c r="E310" s="24"/>
      <c r="F310" s="24"/>
      <c r="I310" s="24"/>
      <c r="J310" s="24"/>
      <c r="K310" s="24"/>
      <c r="L310" s="24"/>
      <c r="M310" s="24"/>
      <c r="N310" s="24"/>
      <c r="O310" s="24"/>
    </row>
    <row r="311" spans="2:15" ht="12.75">
      <c r="B311" s="24"/>
      <c r="C311" s="24"/>
      <c r="E311" s="24"/>
      <c r="F311" s="24"/>
      <c r="I311" s="24"/>
      <c r="J311" s="24"/>
      <c r="K311" s="24"/>
      <c r="L311" s="24"/>
      <c r="M311" s="24"/>
      <c r="N311" s="24"/>
      <c r="O311" s="24"/>
    </row>
    <row r="312" spans="2:15" ht="12.75">
      <c r="B312" s="24"/>
      <c r="C312" s="24"/>
      <c r="E312" s="24"/>
      <c r="F312" s="24"/>
      <c r="I312" s="24"/>
      <c r="J312" s="24"/>
      <c r="K312" s="24"/>
      <c r="L312" s="24"/>
      <c r="M312" s="24"/>
      <c r="N312" s="24"/>
      <c r="O312" s="24"/>
    </row>
    <row r="313" spans="2:15" ht="12.75">
      <c r="B313" s="24"/>
      <c r="C313" s="24"/>
      <c r="E313" s="24"/>
      <c r="F313" s="24"/>
      <c r="I313" s="24"/>
      <c r="J313" s="24"/>
      <c r="K313" s="24"/>
      <c r="L313" s="24"/>
      <c r="M313" s="24"/>
      <c r="N313" s="24"/>
      <c r="O313" s="24"/>
    </row>
    <row r="314" spans="2:15" ht="12.75">
      <c r="B314" s="24"/>
      <c r="C314" s="24"/>
      <c r="E314" s="24"/>
      <c r="F314" s="24"/>
      <c r="I314" s="24"/>
      <c r="J314" s="24"/>
      <c r="K314" s="24"/>
      <c r="L314" s="24"/>
      <c r="M314" s="24"/>
      <c r="N314" s="24"/>
      <c r="O314" s="24"/>
    </row>
    <row r="315" spans="2:15" ht="12.75">
      <c r="B315" s="24"/>
      <c r="C315" s="24"/>
      <c r="E315" s="24"/>
      <c r="F315" s="24"/>
      <c r="I315" s="24"/>
      <c r="J315" s="24"/>
      <c r="K315" s="24"/>
      <c r="L315" s="24"/>
      <c r="M315" s="24"/>
      <c r="N315" s="24"/>
      <c r="O315" s="24"/>
    </row>
    <row r="316" spans="2:15" ht="12.75">
      <c r="B316" s="24"/>
      <c r="C316" s="24"/>
      <c r="E316" s="24"/>
      <c r="F316" s="24"/>
      <c r="I316" s="24"/>
      <c r="J316" s="24"/>
      <c r="K316" s="24"/>
      <c r="L316" s="24"/>
      <c r="M316" s="24"/>
      <c r="N316" s="24"/>
      <c r="O316" s="24"/>
    </row>
    <row r="317" spans="2:15" ht="12.75">
      <c r="B317" s="24"/>
      <c r="C317" s="24"/>
      <c r="E317" s="24"/>
      <c r="F317" s="24"/>
      <c r="I317" s="24"/>
      <c r="J317" s="24"/>
      <c r="K317" s="24"/>
      <c r="L317" s="24"/>
      <c r="M317" s="24"/>
      <c r="N317" s="24"/>
      <c r="O317" s="24"/>
    </row>
    <row r="318" spans="2:15" ht="12.75">
      <c r="B318" s="24"/>
      <c r="C318" s="24"/>
      <c r="E318" s="24"/>
      <c r="F318" s="24"/>
      <c r="I318" s="24"/>
      <c r="J318" s="24"/>
      <c r="K318" s="24"/>
      <c r="L318" s="24"/>
      <c r="M318" s="24"/>
      <c r="N318" s="24"/>
      <c r="O318" s="24"/>
    </row>
    <row r="319" spans="2:15" ht="12.75">
      <c r="B319" s="24"/>
      <c r="C319" s="24"/>
      <c r="E319" s="24"/>
      <c r="F319" s="24"/>
      <c r="I319" s="24"/>
      <c r="J319" s="24"/>
      <c r="K319" s="24"/>
      <c r="L319" s="24"/>
      <c r="M319" s="24"/>
      <c r="N319" s="24"/>
      <c r="O319" s="24"/>
    </row>
    <row r="320" spans="2:15" ht="12.75">
      <c r="B320" s="24"/>
      <c r="C320" s="24"/>
      <c r="E320" s="24"/>
      <c r="F320" s="24"/>
      <c r="I320" s="24"/>
      <c r="J320" s="24"/>
      <c r="K320" s="24"/>
      <c r="L320" s="24"/>
      <c r="M320" s="24"/>
      <c r="N320" s="24"/>
      <c r="O320" s="24"/>
    </row>
    <row r="321" spans="2:15" ht="12.75">
      <c r="B321" s="24"/>
      <c r="C321" s="24"/>
      <c r="E321" s="24"/>
      <c r="F321" s="24"/>
      <c r="I321" s="24"/>
      <c r="J321" s="24"/>
      <c r="K321" s="24"/>
      <c r="L321" s="24"/>
      <c r="M321" s="24"/>
      <c r="N321" s="24"/>
      <c r="O321" s="24"/>
    </row>
    <row r="322" spans="2:15" ht="12.75">
      <c r="B322" s="24"/>
      <c r="C322" s="24"/>
      <c r="E322" s="24"/>
      <c r="F322" s="24"/>
      <c r="I322" s="24"/>
      <c r="J322" s="24"/>
      <c r="K322" s="24"/>
      <c r="L322" s="24"/>
      <c r="M322" s="24"/>
      <c r="N322" s="24"/>
      <c r="O322" s="24"/>
    </row>
    <row r="323" spans="2:15" ht="12.75">
      <c r="B323" s="24"/>
      <c r="C323" s="24"/>
      <c r="E323" s="24"/>
      <c r="F323" s="24"/>
      <c r="I323" s="24"/>
      <c r="J323" s="24"/>
      <c r="K323" s="24"/>
      <c r="L323" s="24"/>
      <c r="M323" s="24"/>
      <c r="N323" s="24"/>
      <c r="O323" s="24"/>
    </row>
    <row r="324" spans="2:15" ht="12.75">
      <c r="B324" s="24"/>
      <c r="C324" s="24"/>
      <c r="E324" s="24"/>
      <c r="F324" s="24"/>
      <c r="I324" s="24"/>
      <c r="J324" s="24"/>
      <c r="K324" s="24"/>
      <c r="L324" s="24"/>
      <c r="M324" s="24"/>
      <c r="N324" s="24"/>
      <c r="O324" s="24"/>
    </row>
    <row r="325" spans="2:15" ht="12.75">
      <c r="B325" s="24"/>
      <c r="C325" s="24"/>
      <c r="E325" s="24"/>
      <c r="F325" s="24"/>
      <c r="I325" s="24"/>
      <c r="J325" s="24"/>
      <c r="K325" s="24"/>
      <c r="L325" s="24"/>
      <c r="M325" s="24"/>
      <c r="N325" s="24"/>
      <c r="O325" s="24"/>
    </row>
    <row r="326" spans="2:15" ht="12.75">
      <c r="B326" s="24"/>
      <c r="C326" s="24"/>
      <c r="E326" s="24"/>
      <c r="F326" s="24"/>
      <c r="I326" s="24"/>
      <c r="J326" s="24"/>
      <c r="K326" s="24"/>
      <c r="L326" s="24"/>
      <c r="M326" s="24"/>
      <c r="N326" s="24"/>
      <c r="O326" s="24"/>
    </row>
    <row r="327" spans="2:15" ht="12.75">
      <c r="B327" s="24"/>
      <c r="C327" s="24"/>
      <c r="E327" s="24"/>
      <c r="F327" s="24"/>
      <c r="I327" s="24"/>
      <c r="J327" s="24"/>
      <c r="K327" s="24"/>
      <c r="L327" s="24"/>
      <c r="M327" s="24"/>
      <c r="N327" s="24"/>
      <c r="O327" s="24"/>
    </row>
    <row r="328" spans="2:15" ht="12.75">
      <c r="B328" s="24"/>
      <c r="C328" s="24"/>
      <c r="E328" s="24"/>
      <c r="F328" s="24"/>
      <c r="I328" s="24"/>
      <c r="J328" s="24"/>
      <c r="K328" s="24"/>
      <c r="L328" s="24"/>
      <c r="M328" s="24"/>
      <c r="N328" s="24"/>
      <c r="O328" s="24"/>
    </row>
    <row r="329" spans="2:15" ht="12.75">
      <c r="B329" s="24"/>
      <c r="C329" s="24"/>
      <c r="E329" s="24"/>
      <c r="F329" s="24"/>
      <c r="I329" s="24"/>
      <c r="J329" s="24"/>
      <c r="K329" s="24"/>
      <c r="L329" s="24"/>
      <c r="M329" s="24"/>
      <c r="N329" s="24"/>
      <c r="O329" s="24"/>
    </row>
    <row r="330" spans="2:15" ht="12.75">
      <c r="B330" s="24"/>
      <c r="C330" s="24"/>
      <c r="E330" s="24"/>
      <c r="F330" s="24"/>
      <c r="I330" s="24"/>
      <c r="J330" s="24"/>
      <c r="K330" s="24"/>
      <c r="L330" s="24"/>
      <c r="M330" s="24"/>
      <c r="N330" s="24"/>
      <c r="O330" s="24"/>
    </row>
    <row r="331" spans="2:15" ht="12.75">
      <c r="B331" s="24"/>
      <c r="C331" s="24"/>
      <c r="E331" s="24"/>
      <c r="F331" s="24"/>
      <c r="I331" s="24"/>
      <c r="J331" s="24"/>
      <c r="K331" s="24"/>
      <c r="L331" s="24"/>
      <c r="M331" s="24"/>
      <c r="N331" s="24"/>
      <c r="O331" s="24"/>
    </row>
    <row r="332" spans="2:15" ht="12.75">
      <c r="B332" s="24"/>
      <c r="C332" s="24"/>
      <c r="E332" s="24"/>
      <c r="F332" s="24"/>
      <c r="I332" s="24"/>
      <c r="J332" s="24"/>
      <c r="K332" s="24"/>
      <c r="L332" s="24"/>
      <c r="M332" s="24"/>
      <c r="N332" s="24"/>
      <c r="O332" s="24"/>
    </row>
    <row r="333" spans="2:15" ht="12.75">
      <c r="B333" s="24"/>
      <c r="C333" s="24"/>
      <c r="E333" s="24"/>
      <c r="F333" s="24"/>
      <c r="I333" s="24"/>
      <c r="J333" s="24"/>
      <c r="K333" s="24"/>
      <c r="L333" s="24"/>
      <c r="M333" s="24"/>
      <c r="N333" s="24"/>
      <c r="O333" s="24"/>
    </row>
    <row r="334" spans="2:15" ht="12.75">
      <c r="B334" s="24"/>
      <c r="C334" s="24"/>
      <c r="E334" s="24"/>
      <c r="F334" s="24"/>
      <c r="I334" s="24"/>
      <c r="J334" s="24"/>
      <c r="K334" s="24"/>
      <c r="L334" s="24"/>
      <c r="M334" s="24"/>
      <c r="N334" s="24"/>
      <c r="O334" s="24"/>
    </row>
    <row r="335" spans="2:15" ht="12.75">
      <c r="B335" s="24"/>
      <c r="C335" s="24"/>
      <c r="E335" s="24"/>
      <c r="F335" s="24"/>
      <c r="I335" s="24"/>
      <c r="J335" s="24"/>
      <c r="K335" s="24"/>
      <c r="L335" s="24"/>
      <c r="M335" s="24"/>
      <c r="N335" s="24"/>
      <c r="O335" s="24"/>
    </row>
    <row r="336" spans="2:15" ht="12.75">
      <c r="B336" s="24"/>
      <c r="C336" s="24"/>
      <c r="E336" s="24"/>
      <c r="F336" s="24"/>
      <c r="I336" s="24"/>
      <c r="J336" s="24"/>
      <c r="K336" s="24"/>
      <c r="L336" s="24"/>
      <c r="M336" s="24"/>
      <c r="N336" s="24"/>
      <c r="O336" s="24"/>
    </row>
    <row r="337" spans="2:15" ht="12.75">
      <c r="B337" s="24"/>
      <c r="C337" s="24"/>
      <c r="E337" s="24"/>
      <c r="F337" s="24"/>
      <c r="I337" s="24"/>
      <c r="J337" s="24"/>
      <c r="K337" s="24"/>
      <c r="L337" s="24"/>
      <c r="M337" s="24"/>
      <c r="N337" s="24"/>
      <c r="O337" s="24"/>
    </row>
    <row r="338" spans="2:15" ht="12.75">
      <c r="B338" s="24"/>
      <c r="C338" s="24"/>
      <c r="E338" s="24"/>
      <c r="F338" s="24"/>
      <c r="I338" s="24"/>
      <c r="J338" s="24"/>
      <c r="K338" s="24"/>
      <c r="L338" s="24"/>
      <c r="M338" s="24"/>
      <c r="N338" s="24"/>
      <c r="O338" s="24"/>
    </row>
    <row r="339" spans="2:15" ht="12.75">
      <c r="B339" s="24"/>
      <c r="C339" s="24"/>
      <c r="E339" s="24"/>
      <c r="F339" s="24"/>
      <c r="I339" s="24"/>
      <c r="J339" s="24"/>
      <c r="K339" s="24"/>
      <c r="L339" s="24"/>
      <c r="M339" s="24"/>
      <c r="N339" s="24"/>
      <c r="O339" s="24"/>
    </row>
    <row r="340" spans="2:15" ht="12.75">
      <c r="B340" s="24"/>
      <c r="C340" s="24"/>
      <c r="E340" s="24"/>
      <c r="F340" s="24"/>
      <c r="I340" s="24"/>
      <c r="J340" s="24"/>
      <c r="K340" s="24"/>
      <c r="L340" s="24"/>
      <c r="M340" s="24"/>
      <c r="N340" s="24"/>
      <c r="O340" s="24"/>
    </row>
    <row r="341" spans="2:15" ht="12.75">
      <c r="B341" s="24"/>
      <c r="C341" s="24"/>
      <c r="E341" s="24"/>
      <c r="F341" s="24"/>
      <c r="I341" s="24"/>
      <c r="J341" s="24"/>
      <c r="K341" s="24"/>
      <c r="L341" s="24"/>
      <c r="M341" s="24"/>
      <c r="N341" s="24"/>
      <c r="O341" s="24"/>
    </row>
    <row r="342" spans="2:15" ht="12.75">
      <c r="B342" s="24"/>
      <c r="C342" s="24"/>
      <c r="E342" s="24"/>
      <c r="F342" s="24"/>
      <c r="I342" s="24"/>
      <c r="J342" s="24"/>
      <c r="K342" s="24"/>
      <c r="L342" s="24"/>
      <c r="M342" s="24"/>
      <c r="N342" s="24"/>
      <c r="O342" s="24"/>
    </row>
    <row r="343" spans="2:15" ht="12.75">
      <c r="B343" s="24"/>
      <c r="C343" s="24"/>
      <c r="E343" s="24"/>
      <c r="F343" s="24"/>
      <c r="I343" s="24"/>
      <c r="J343" s="24"/>
      <c r="K343" s="24"/>
      <c r="L343" s="24"/>
      <c r="M343" s="24"/>
      <c r="N343" s="24"/>
      <c r="O343" s="24"/>
    </row>
    <row r="344" spans="2:15" ht="12.75">
      <c r="B344" s="24"/>
      <c r="C344" s="24"/>
      <c r="E344" s="24"/>
      <c r="F344" s="24"/>
      <c r="I344" s="24"/>
      <c r="J344" s="24"/>
      <c r="K344" s="24"/>
      <c r="L344" s="24"/>
      <c r="M344" s="24"/>
      <c r="N344" s="24"/>
      <c r="O344" s="24"/>
    </row>
    <row r="345" spans="2:15" ht="12.75">
      <c r="B345" s="24"/>
      <c r="C345" s="24"/>
      <c r="E345" s="24"/>
      <c r="F345" s="24"/>
      <c r="I345" s="24"/>
      <c r="J345" s="24"/>
      <c r="K345" s="24"/>
      <c r="L345" s="24"/>
      <c r="M345" s="24"/>
      <c r="N345" s="24"/>
      <c r="O345" s="24"/>
    </row>
    <row r="346" spans="2:15" ht="12.75">
      <c r="B346" s="24"/>
      <c r="C346" s="24"/>
      <c r="E346" s="24"/>
      <c r="F346" s="24"/>
      <c r="I346" s="24"/>
      <c r="J346" s="24"/>
      <c r="K346" s="24"/>
      <c r="L346" s="24"/>
      <c r="M346" s="24"/>
      <c r="N346" s="24"/>
      <c r="O346" s="24"/>
    </row>
    <row r="347" spans="2:15" ht="12.75">
      <c r="B347" s="24"/>
      <c r="C347" s="24"/>
      <c r="E347" s="24"/>
      <c r="F347" s="24"/>
      <c r="I347" s="24"/>
      <c r="J347" s="24"/>
      <c r="K347" s="24"/>
      <c r="L347" s="24"/>
      <c r="M347" s="24"/>
      <c r="N347" s="24"/>
      <c r="O347" s="24"/>
    </row>
    <row r="348" spans="2:15" ht="12.75">
      <c r="B348" s="24"/>
      <c r="C348" s="24"/>
      <c r="E348" s="24"/>
      <c r="F348" s="24"/>
      <c r="I348" s="24"/>
      <c r="J348" s="24"/>
      <c r="K348" s="24"/>
      <c r="L348" s="24"/>
      <c r="M348" s="24"/>
      <c r="N348" s="24"/>
      <c r="O348" s="24"/>
    </row>
    <row r="349" spans="2:15" ht="12.75">
      <c r="B349" s="24"/>
      <c r="C349" s="24"/>
      <c r="E349" s="24"/>
      <c r="F349" s="24"/>
      <c r="I349" s="24"/>
      <c r="J349" s="24"/>
      <c r="K349" s="24"/>
      <c r="L349" s="24"/>
      <c r="M349" s="24"/>
      <c r="N349" s="24"/>
      <c r="O349" s="24"/>
    </row>
    <row r="350" spans="2:15" ht="12.75">
      <c r="B350" s="24"/>
      <c r="C350" s="24"/>
      <c r="E350" s="24"/>
      <c r="F350" s="24"/>
      <c r="I350" s="24"/>
      <c r="J350" s="24"/>
      <c r="K350" s="24"/>
      <c r="L350" s="24"/>
      <c r="M350" s="24"/>
      <c r="N350" s="24"/>
      <c r="O350" s="24"/>
    </row>
    <row r="351" spans="2:15" ht="12.75">
      <c r="B351" s="24"/>
      <c r="C351" s="24"/>
      <c r="E351" s="24"/>
      <c r="F351" s="24"/>
      <c r="I351" s="24"/>
      <c r="J351" s="24"/>
      <c r="K351" s="24"/>
      <c r="L351" s="24"/>
      <c r="M351" s="24"/>
      <c r="N351" s="24"/>
      <c r="O351" s="24"/>
    </row>
    <row r="352" spans="2:15" ht="12.75">
      <c r="B352" s="24"/>
      <c r="C352" s="24"/>
      <c r="E352" s="24"/>
      <c r="F352" s="24"/>
      <c r="I352" s="24"/>
      <c r="J352" s="24"/>
      <c r="K352" s="24"/>
      <c r="L352" s="24"/>
      <c r="M352" s="24"/>
      <c r="N352" s="24"/>
      <c r="O352" s="24"/>
    </row>
    <row r="353" spans="2:15" ht="12.75">
      <c r="B353" s="24"/>
      <c r="C353" s="24"/>
      <c r="E353" s="24"/>
      <c r="F353" s="24"/>
      <c r="I353" s="24"/>
      <c r="J353" s="24"/>
      <c r="K353" s="24"/>
      <c r="L353" s="24"/>
      <c r="M353" s="24"/>
      <c r="N353" s="24"/>
      <c r="O353" s="24"/>
    </row>
    <row r="354" spans="2:15" ht="12.75">
      <c r="B354" s="24"/>
      <c r="C354" s="24"/>
      <c r="E354" s="24"/>
      <c r="F354" s="24"/>
      <c r="I354" s="24"/>
      <c r="J354" s="24"/>
      <c r="K354" s="24"/>
      <c r="L354" s="24"/>
      <c r="M354" s="24"/>
      <c r="N354" s="24"/>
      <c r="O354" s="24"/>
    </row>
    <row r="355" spans="2:15" ht="12.75">
      <c r="B355" s="24"/>
      <c r="C355" s="24"/>
      <c r="E355" s="24"/>
      <c r="F355" s="24"/>
      <c r="I355" s="24"/>
      <c r="J355" s="24"/>
      <c r="K355" s="24"/>
      <c r="L355" s="24"/>
      <c r="M355" s="24"/>
      <c r="N355" s="24"/>
      <c r="O355" s="24"/>
    </row>
    <row r="356" spans="2:15" ht="12.75">
      <c r="B356" s="24"/>
      <c r="C356" s="24"/>
      <c r="E356" s="24"/>
      <c r="F356" s="24"/>
      <c r="I356" s="24"/>
      <c r="J356" s="24"/>
      <c r="K356" s="24"/>
      <c r="L356" s="24"/>
      <c r="M356" s="24"/>
      <c r="N356" s="24"/>
      <c r="O356" s="24"/>
    </row>
    <row r="357" spans="2:15" ht="12.75">
      <c r="B357" s="24"/>
      <c r="C357" s="24"/>
      <c r="E357" s="24"/>
      <c r="F357" s="24"/>
      <c r="I357" s="24"/>
      <c r="J357" s="24"/>
      <c r="K357" s="24"/>
      <c r="L357" s="24"/>
      <c r="M357" s="24"/>
      <c r="N357" s="24"/>
      <c r="O357" s="24"/>
    </row>
    <row r="358" spans="2:15" ht="12.75">
      <c r="B358" s="24"/>
      <c r="C358" s="24"/>
      <c r="E358" s="24"/>
      <c r="F358" s="24"/>
      <c r="I358" s="24"/>
      <c r="J358" s="24"/>
      <c r="K358" s="24"/>
      <c r="L358" s="24"/>
      <c r="M358" s="24"/>
      <c r="N358" s="24"/>
      <c r="O358" s="24"/>
    </row>
    <row r="359" spans="2:15" ht="12.75">
      <c r="B359" s="24"/>
      <c r="C359" s="24"/>
      <c r="E359" s="24"/>
      <c r="F359" s="24"/>
      <c r="I359" s="24"/>
      <c r="J359" s="24"/>
      <c r="K359" s="24"/>
      <c r="L359" s="24"/>
      <c r="M359" s="24"/>
      <c r="N359" s="24"/>
      <c r="O359" s="24"/>
    </row>
    <row r="360" spans="2:15" ht="12.75">
      <c r="B360" s="24"/>
      <c r="C360" s="24"/>
      <c r="E360" s="24"/>
      <c r="F360" s="24"/>
      <c r="I360" s="24"/>
      <c r="J360" s="24"/>
      <c r="K360" s="24"/>
      <c r="L360" s="24"/>
      <c r="M360" s="24"/>
      <c r="N360" s="24"/>
      <c r="O360" s="24"/>
    </row>
    <row r="361" spans="2:15" ht="12.75">
      <c r="B361" s="24"/>
      <c r="C361" s="24"/>
      <c r="E361" s="24"/>
      <c r="F361" s="24"/>
      <c r="I361" s="24"/>
      <c r="J361" s="24"/>
      <c r="K361" s="24"/>
      <c r="L361" s="24"/>
      <c r="M361" s="24"/>
      <c r="N361" s="24"/>
      <c r="O361" s="24"/>
    </row>
    <row r="362" spans="2:15" ht="12.75">
      <c r="B362" s="24"/>
      <c r="C362" s="24"/>
      <c r="E362" s="24"/>
      <c r="F362" s="24"/>
      <c r="I362" s="24"/>
      <c r="J362" s="24"/>
      <c r="K362" s="24"/>
      <c r="L362" s="24"/>
      <c r="M362" s="24"/>
      <c r="N362" s="24"/>
      <c r="O362" s="24"/>
    </row>
    <row r="363" spans="2:15" ht="12.75">
      <c r="B363" s="24"/>
      <c r="C363" s="24"/>
      <c r="E363" s="24"/>
      <c r="F363" s="24"/>
      <c r="I363" s="24"/>
      <c r="J363" s="24"/>
      <c r="K363" s="24"/>
      <c r="L363" s="24"/>
      <c r="M363" s="24"/>
      <c r="N363" s="24"/>
      <c r="O363" s="24"/>
    </row>
    <row r="364" spans="2:15" ht="12.75">
      <c r="B364" s="24"/>
      <c r="C364" s="24"/>
      <c r="E364" s="24"/>
      <c r="F364" s="24"/>
      <c r="I364" s="24"/>
      <c r="J364" s="24"/>
      <c r="K364" s="24"/>
      <c r="L364" s="24"/>
      <c r="M364" s="24"/>
      <c r="N364" s="24"/>
      <c r="O364" s="24"/>
    </row>
    <row r="365" spans="2:15" ht="12.75">
      <c r="B365" s="24"/>
      <c r="C365" s="24"/>
      <c r="E365" s="24"/>
      <c r="F365" s="24"/>
      <c r="I365" s="24"/>
      <c r="J365" s="24"/>
      <c r="K365" s="24"/>
      <c r="L365" s="24"/>
      <c r="M365" s="24"/>
      <c r="N365" s="24"/>
      <c r="O365" s="24"/>
    </row>
    <row r="366" spans="2:15" ht="12.75">
      <c r="B366" s="24"/>
      <c r="C366" s="24"/>
      <c r="E366" s="24"/>
      <c r="F366" s="24"/>
      <c r="I366" s="24"/>
      <c r="J366" s="24"/>
      <c r="K366" s="24"/>
      <c r="L366" s="24"/>
      <c r="M366" s="24"/>
      <c r="N366" s="24"/>
      <c r="O366" s="24"/>
    </row>
    <row r="367" spans="2:15" ht="12.75">
      <c r="B367" s="24"/>
      <c r="C367" s="24"/>
      <c r="E367" s="24"/>
      <c r="F367" s="24"/>
      <c r="I367" s="24"/>
      <c r="J367" s="24"/>
      <c r="K367" s="24"/>
      <c r="L367" s="24"/>
      <c r="M367" s="24"/>
      <c r="N367" s="24"/>
      <c r="O367" s="24"/>
    </row>
    <row r="368" spans="2:15" ht="12.75">
      <c r="B368" s="24"/>
      <c r="C368" s="24"/>
      <c r="E368" s="24"/>
      <c r="F368" s="24"/>
      <c r="I368" s="24"/>
      <c r="J368" s="24"/>
      <c r="K368" s="24"/>
      <c r="L368" s="24"/>
      <c r="M368" s="24"/>
      <c r="N368" s="24"/>
      <c r="O368" s="24"/>
    </row>
    <row r="369" spans="2:15" ht="12.75">
      <c r="B369" s="24"/>
      <c r="C369" s="24"/>
      <c r="E369" s="24"/>
      <c r="F369" s="24"/>
      <c r="I369" s="24"/>
      <c r="J369" s="24"/>
      <c r="K369" s="24"/>
      <c r="L369" s="24"/>
      <c r="M369" s="24"/>
      <c r="N369" s="24"/>
      <c r="O369" s="24"/>
    </row>
  </sheetData>
  <sheetProtection password="DC80" sheet="1" objects="1" scenarios="1"/>
  <printOptions horizontalCentered="1"/>
  <pageMargins left="0.15748031496062992" right="0.15748031496062992" top="0.35433070866141736" bottom="0.5118110236220472" header="0.2362204724409449" footer="0.31"/>
  <pageSetup fitToHeight="3" horizontalDpi="1200" verticalDpi="1200" orientation="portrait" paperSize="9" scale="73" r:id="rId2"/>
  <headerFooter alignWithMargins="0">
    <oddFooter>&amp;R&amp;"Arial,Normal"&amp;8&amp;P / &amp;N</oddFooter>
  </headerFooter>
  <rowBreaks count="2" manualBreakCount="2">
    <brk id="62" max="4" man="1"/>
    <brk id="121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showGridLines="0" zoomScale="85" zoomScaleNormal="85" zoomScaleSheetLayoutView="85" zoomScalePageLayoutView="0" workbookViewId="0" topLeftCell="A1">
      <selection activeCell="G1" sqref="G1:J65536"/>
    </sheetView>
  </sheetViews>
  <sheetFormatPr defaultColWidth="0" defaultRowHeight="12.75" zeroHeight="1"/>
  <cols>
    <col min="1" max="1" width="0.85546875" style="11" customWidth="1"/>
    <col min="2" max="2" width="5.00390625" style="15" bestFit="1" customWidth="1"/>
    <col min="3" max="3" width="75.421875" style="12" customWidth="1"/>
    <col min="4" max="4" width="19.421875" style="13" customWidth="1"/>
    <col min="5" max="5" width="22.8515625" style="5" customWidth="1"/>
    <col min="6" max="6" width="0.71875" style="5" customWidth="1"/>
    <col min="7" max="7" width="21.140625" style="4" hidden="1" customWidth="1"/>
    <col min="8" max="8" width="11.57421875" style="4" hidden="1" customWidth="1"/>
    <col min="9" max="9" width="10.8515625" style="5" hidden="1" customWidth="1"/>
    <col min="10" max="10" width="31.7109375" style="5" hidden="1" customWidth="1"/>
    <col min="11" max="11" width="15.57421875" style="5" customWidth="1"/>
    <col min="12" max="16384" width="9.140625" style="5" customWidth="1"/>
  </cols>
  <sheetData>
    <row r="1" spans="4:5" ht="20.25" thickBot="1">
      <c r="D1" s="71" t="s">
        <v>63</v>
      </c>
      <c r="E1" s="45"/>
    </row>
    <row r="2" spans="1:5" ht="20.25" thickBot="1">
      <c r="A2" s="66" t="s">
        <v>65</v>
      </c>
      <c r="B2" s="67"/>
      <c r="C2" s="68"/>
      <c r="D2" s="69"/>
      <c r="E2" s="70"/>
    </row>
    <row r="3" spans="1:5" ht="25.5" customHeight="1" thickBot="1">
      <c r="A3" s="55"/>
      <c r="B3" s="32"/>
      <c r="C3" s="33"/>
      <c r="D3" s="34"/>
      <c r="E3" s="56"/>
    </row>
    <row r="4" spans="1:6" ht="20.25" thickBot="1">
      <c r="A4" s="55"/>
      <c r="B4" s="32"/>
      <c r="C4" s="23" t="s">
        <v>67</v>
      </c>
      <c r="D4" s="22"/>
      <c r="E4" s="31">
        <f>VERİLER!E112</f>
        <v>0</v>
      </c>
      <c r="F4" s="3"/>
    </row>
    <row r="5" spans="1:8" ht="19.5">
      <c r="A5" s="57"/>
      <c r="B5" s="32"/>
      <c r="C5" s="35"/>
      <c r="D5" s="34"/>
      <c r="E5" s="58"/>
      <c r="F5" s="6"/>
      <c r="G5" s="2"/>
      <c r="H5" s="2"/>
    </row>
    <row r="6" spans="1:8" ht="13.5" thickBot="1">
      <c r="A6" s="59"/>
      <c r="B6" s="36"/>
      <c r="C6" s="37"/>
      <c r="D6" s="34"/>
      <c r="E6" s="58"/>
      <c r="F6" s="6"/>
      <c r="G6" s="7"/>
      <c r="H6" s="7"/>
    </row>
    <row r="7" spans="1:8" ht="18" customHeight="1" thickBot="1">
      <c r="A7" s="57"/>
      <c r="B7" s="32"/>
      <c r="C7" s="23" t="s">
        <v>66</v>
      </c>
      <c r="D7" s="22"/>
      <c r="E7" s="31">
        <f>G13</f>
        <v>0</v>
      </c>
      <c r="F7" s="6"/>
      <c r="G7" s="7"/>
      <c r="H7" s="7"/>
    </row>
    <row r="8" spans="1:8" ht="20.25" thickBot="1">
      <c r="A8" s="57"/>
      <c r="B8" s="32"/>
      <c r="C8" s="23" t="s">
        <v>62</v>
      </c>
      <c r="D8" s="22"/>
      <c r="E8" s="31">
        <f>I12</f>
        <v>0</v>
      </c>
      <c r="F8" s="6"/>
      <c r="G8" s="7"/>
      <c r="H8" s="7"/>
    </row>
    <row r="9" spans="1:8" ht="20.25" thickBot="1">
      <c r="A9" s="55"/>
      <c r="B9" s="32"/>
      <c r="C9" s="44"/>
      <c r="D9" s="34"/>
      <c r="E9" s="58"/>
      <c r="F9" s="6"/>
      <c r="G9" s="8" t="s">
        <v>60</v>
      </c>
      <c r="H9" s="8" t="s">
        <v>61</v>
      </c>
    </row>
    <row r="10" spans="1:9" ht="35.25" customHeight="1" thickBot="1">
      <c r="A10" s="55"/>
      <c r="B10" s="26" t="s">
        <v>10</v>
      </c>
      <c r="C10" s="30" t="s">
        <v>103</v>
      </c>
      <c r="D10" s="106">
        <f>VERİLER!D115</f>
        <v>0</v>
      </c>
      <c r="E10" s="58"/>
      <c r="F10" s="6"/>
      <c r="G10" s="7">
        <f>IF(E4&gt;0,IF(D10&gt;E4,E4,D10),0)</f>
        <v>0</v>
      </c>
      <c r="H10" s="7">
        <f>E4-G10</f>
        <v>0</v>
      </c>
      <c r="I10" s="9">
        <f>E4-D10</f>
        <v>0</v>
      </c>
    </row>
    <row r="11" spans="1:9" ht="31.5" customHeight="1" thickBot="1">
      <c r="A11" s="55"/>
      <c r="B11" s="27" t="s">
        <v>13</v>
      </c>
      <c r="C11" s="28" t="s">
        <v>94</v>
      </c>
      <c r="D11" s="106">
        <f>VERİLER!D116</f>
        <v>0</v>
      </c>
      <c r="E11" s="58"/>
      <c r="F11" s="6"/>
      <c r="G11" s="7">
        <f>IF(H10&gt;0,IF(D11&gt;H10,H10,D11),0)</f>
        <v>0</v>
      </c>
      <c r="H11" s="7">
        <f>H10-G11</f>
        <v>0</v>
      </c>
      <c r="I11" s="9"/>
    </row>
    <row r="12" spans="1:9" ht="39" thickBot="1">
      <c r="A12" s="55"/>
      <c r="B12" s="27" t="s">
        <v>18</v>
      </c>
      <c r="C12" s="29" t="s">
        <v>93</v>
      </c>
      <c r="D12" s="106">
        <f>VERİLER!D117+VERİLER!D118</f>
        <v>0</v>
      </c>
      <c r="E12" s="58"/>
      <c r="F12" s="6"/>
      <c r="G12" s="7">
        <f>IF(H11&gt;0,IF(D12&gt;H11,H11,D12),0)</f>
        <v>0</v>
      </c>
      <c r="H12" s="7">
        <f>H11-G12</f>
        <v>0</v>
      </c>
      <c r="I12" s="9">
        <f>IF(H10&gt;0,IF(G19&gt;H10,H10,(G19)),0)</f>
        <v>0</v>
      </c>
    </row>
    <row r="13" spans="1:8" ht="20.25" thickBot="1">
      <c r="A13" s="60"/>
      <c r="B13" s="61"/>
      <c r="C13" s="62"/>
      <c r="D13" s="63"/>
      <c r="E13" s="64"/>
      <c r="F13" s="6"/>
      <c r="G13" s="10">
        <f>SUM(G10:G12)</f>
        <v>0</v>
      </c>
      <c r="H13" s="10">
        <f>H10-H11-H12</f>
        <v>0</v>
      </c>
    </row>
    <row r="14" spans="1:8" s="21" customFormat="1" ht="4.5" customHeight="1">
      <c r="A14" s="65"/>
      <c r="B14" s="17"/>
      <c r="C14" s="18"/>
      <c r="D14" s="19"/>
      <c r="E14" s="20"/>
      <c r="F14" s="20"/>
      <c r="G14" s="54"/>
      <c r="H14" s="54"/>
    </row>
    <row r="15" spans="1:8" s="4" customFormat="1" ht="12.75" customHeight="1" hidden="1">
      <c r="A15" s="48"/>
      <c r="B15" s="38"/>
      <c r="C15" s="41"/>
      <c r="D15" s="40"/>
      <c r="E15" s="47"/>
      <c r="F15" s="14"/>
      <c r="G15" s="7"/>
      <c r="H15" s="7"/>
    </row>
    <row r="16" spans="1:8" s="4" customFormat="1" ht="12.75" customHeight="1" hidden="1">
      <c r="A16" s="46"/>
      <c r="B16" s="38"/>
      <c r="C16" s="39"/>
      <c r="D16" s="40"/>
      <c r="E16" s="47"/>
      <c r="F16" s="14"/>
      <c r="H16" s="7"/>
    </row>
    <row r="17" spans="1:8" s="4" customFormat="1" ht="12.75" customHeight="1" hidden="1">
      <c r="A17" s="46"/>
      <c r="B17" s="38"/>
      <c r="C17" s="42"/>
      <c r="D17" s="40"/>
      <c r="E17" s="47"/>
      <c r="F17" s="14"/>
      <c r="G17" s="7"/>
      <c r="H17" s="7"/>
    </row>
    <row r="18" spans="1:8" s="4" customFormat="1" ht="12.75" customHeight="1" hidden="1">
      <c r="A18" s="46"/>
      <c r="B18" s="38"/>
      <c r="C18" s="39"/>
      <c r="D18" s="40"/>
      <c r="E18" s="47"/>
      <c r="F18" s="14"/>
      <c r="G18" s="5"/>
      <c r="H18" s="7"/>
    </row>
    <row r="19" spans="1:7" s="4" customFormat="1" ht="12.75" customHeight="1" hidden="1">
      <c r="A19" s="46"/>
      <c r="B19" s="38"/>
      <c r="C19" s="39"/>
      <c r="D19" s="40"/>
      <c r="E19" s="47"/>
      <c r="F19" s="14"/>
      <c r="G19" s="9"/>
    </row>
    <row r="20" spans="1:6" s="4" customFormat="1" ht="12.75" customHeight="1" hidden="1">
      <c r="A20" s="46"/>
      <c r="B20" s="38"/>
      <c r="C20" s="39"/>
      <c r="D20" s="40"/>
      <c r="E20" s="47"/>
      <c r="F20" s="14"/>
    </row>
    <row r="21" spans="1:6" s="4" customFormat="1" ht="12.75" customHeight="1" hidden="1">
      <c r="A21" s="46"/>
      <c r="B21" s="38"/>
      <c r="C21" s="39"/>
      <c r="D21" s="40"/>
      <c r="E21" s="47"/>
      <c r="F21" s="14"/>
    </row>
    <row r="22" spans="1:6" s="4" customFormat="1" ht="12.75" customHeight="1" hidden="1">
      <c r="A22" s="46"/>
      <c r="B22" s="38"/>
      <c r="C22" s="39"/>
      <c r="D22" s="40"/>
      <c r="E22" s="47"/>
      <c r="F22" s="14"/>
    </row>
    <row r="23" spans="1:6" s="4" customFormat="1" ht="12.75" customHeight="1" hidden="1">
      <c r="A23" s="46"/>
      <c r="B23" s="38"/>
      <c r="C23" s="39"/>
      <c r="D23" s="40"/>
      <c r="E23" s="47"/>
      <c r="F23" s="14"/>
    </row>
    <row r="24" spans="1:6" s="4" customFormat="1" ht="12.75" customHeight="1" hidden="1">
      <c r="A24" s="46"/>
      <c r="B24" s="38"/>
      <c r="C24" s="39"/>
      <c r="D24" s="40"/>
      <c r="E24" s="47"/>
      <c r="F24" s="14"/>
    </row>
    <row r="25" spans="1:6" s="4" customFormat="1" ht="12.75" customHeight="1" hidden="1">
      <c r="A25" s="46"/>
      <c r="B25" s="38"/>
      <c r="C25" s="39"/>
      <c r="D25" s="40"/>
      <c r="E25" s="47"/>
      <c r="F25" s="14"/>
    </row>
    <row r="26" spans="1:6" s="4" customFormat="1" ht="12.75" customHeight="1" hidden="1">
      <c r="A26" s="46"/>
      <c r="B26" s="38"/>
      <c r="C26" s="39"/>
      <c r="D26" s="40"/>
      <c r="E26" s="47"/>
      <c r="F26" s="14"/>
    </row>
    <row r="27" spans="1:6" s="4" customFormat="1" ht="12.75" customHeight="1" hidden="1">
      <c r="A27" s="46"/>
      <c r="B27" s="38"/>
      <c r="C27" s="39"/>
      <c r="D27" s="40"/>
      <c r="E27" s="47"/>
      <c r="F27" s="14"/>
    </row>
    <row r="28" spans="1:6" s="4" customFormat="1" ht="12.75" customHeight="1" hidden="1">
      <c r="A28" s="46"/>
      <c r="B28" s="38"/>
      <c r="C28" s="43"/>
      <c r="D28" s="40"/>
      <c r="E28" s="47"/>
      <c r="F28" s="14"/>
    </row>
    <row r="29" spans="1:6" s="4" customFormat="1" ht="12.75" customHeight="1" hidden="1">
      <c r="A29" s="46"/>
      <c r="B29" s="38"/>
      <c r="C29" s="43"/>
      <c r="D29" s="40"/>
      <c r="E29" s="47"/>
      <c r="F29" s="14"/>
    </row>
    <row r="30" spans="1:6" s="4" customFormat="1" ht="12.75" customHeight="1" hidden="1">
      <c r="A30" s="46"/>
      <c r="B30" s="38"/>
      <c r="C30" s="43"/>
      <c r="D30" s="40"/>
      <c r="E30" s="47"/>
      <c r="F30" s="14"/>
    </row>
    <row r="31" spans="1:6" ht="12.75" customHeight="1" hidden="1">
      <c r="A31" s="46"/>
      <c r="B31" s="38"/>
      <c r="C31" s="43"/>
      <c r="D31" s="40"/>
      <c r="E31" s="47"/>
      <c r="F31" s="14"/>
    </row>
    <row r="32" spans="1:6" ht="12.75" customHeight="1" hidden="1">
      <c r="A32" s="46"/>
      <c r="B32" s="38"/>
      <c r="C32" s="43"/>
      <c r="D32" s="40"/>
      <c r="E32" s="47"/>
      <c r="F32" s="14"/>
    </row>
    <row r="33" spans="1:6" ht="12.75" customHeight="1" hidden="1" thickBot="1">
      <c r="A33" s="49"/>
      <c r="B33" s="50"/>
      <c r="C33" s="51"/>
      <c r="D33" s="52"/>
      <c r="E33" s="53"/>
      <c r="F33" s="4"/>
    </row>
    <row r="34" spans="1:6" ht="12.75" customHeight="1">
      <c r="A34" s="14"/>
      <c r="B34" s="16"/>
      <c r="C34" s="4"/>
      <c r="D34" s="1"/>
      <c r="E34" s="4"/>
      <c r="F34" s="4"/>
    </row>
    <row r="35" spans="1:6" ht="12.75" customHeight="1">
      <c r="A35" s="14"/>
      <c r="B35" s="16"/>
      <c r="C35" s="4"/>
      <c r="D35" s="1"/>
      <c r="E35" s="4"/>
      <c r="F35" s="4"/>
    </row>
    <row r="36" spans="1:6" ht="12.75" customHeight="1">
      <c r="A36" s="14"/>
      <c r="B36" s="16"/>
      <c r="C36" s="4"/>
      <c r="D36" s="1"/>
      <c r="E36" s="4"/>
      <c r="F36" s="4"/>
    </row>
    <row r="37" spans="1:6" ht="12.75" customHeight="1">
      <c r="A37" s="14"/>
      <c r="B37" s="16"/>
      <c r="C37" s="4"/>
      <c r="D37" s="1"/>
      <c r="E37" s="4"/>
      <c r="F37" s="4"/>
    </row>
    <row r="38" spans="1:6" ht="12.75" customHeight="1">
      <c r="A38" s="14"/>
      <c r="B38" s="16"/>
      <c r="C38" s="4"/>
      <c r="D38" s="1"/>
      <c r="E38" s="4"/>
      <c r="F38" s="4"/>
    </row>
    <row r="39" spans="1:6" ht="12.75" customHeight="1">
      <c r="A39" s="14"/>
      <c r="B39" s="16"/>
      <c r="C39" s="4"/>
      <c r="D39" s="1"/>
      <c r="E39" s="4"/>
      <c r="F39" s="4"/>
    </row>
    <row r="40" spans="1:6" ht="12.75" customHeight="1">
      <c r="A40" s="14"/>
      <c r="B40" s="16"/>
      <c r="C40" s="4"/>
      <c r="D40" s="1"/>
      <c r="E40" s="4"/>
      <c r="F40" s="4"/>
    </row>
    <row r="41" spans="1:6" ht="12.75" customHeight="1">
      <c r="A41" s="14"/>
      <c r="B41" s="16"/>
      <c r="C41" s="4"/>
      <c r="D41" s="1"/>
      <c r="E41" s="4"/>
      <c r="F41" s="4"/>
    </row>
    <row r="42" spans="1:6" ht="12.75" customHeight="1">
      <c r="A42" s="14"/>
      <c r="B42" s="16"/>
      <c r="C42" s="4"/>
      <c r="D42" s="1"/>
      <c r="E42" s="4"/>
      <c r="F42" s="4"/>
    </row>
    <row r="43" spans="1:6" ht="12.75" customHeight="1">
      <c r="A43" s="14"/>
      <c r="B43" s="16"/>
      <c r="C43" s="4"/>
      <c r="D43" s="1"/>
      <c r="E43" s="4"/>
      <c r="F43" s="4"/>
    </row>
    <row r="44" spans="1:6" ht="12.75" customHeight="1">
      <c r="A44" s="14"/>
      <c r="B44" s="16"/>
      <c r="C44" s="4"/>
      <c r="D44" s="1"/>
      <c r="E44" s="4"/>
      <c r="F44" s="4"/>
    </row>
    <row r="45" spans="1:6" ht="12.75" customHeight="1">
      <c r="A45" s="14"/>
      <c r="B45" s="16"/>
      <c r="C45" s="4"/>
      <c r="D45" s="1"/>
      <c r="E45" s="4"/>
      <c r="F45" s="4"/>
    </row>
    <row r="46" spans="1:6" ht="12.75" customHeight="1">
      <c r="A46" s="14"/>
      <c r="B46" s="16"/>
      <c r="C46" s="4"/>
      <c r="D46" s="1"/>
      <c r="E46" s="4"/>
      <c r="F46" s="4"/>
    </row>
    <row r="47" spans="1:6" ht="12.75" customHeight="1">
      <c r="A47" s="14"/>
      <c r="B47" s="16"/>
      <c r="C47" s="4"/>
      <c r="D47" s="1"/>
      <c r="E47" s="4"/>
      <c r="F47" s="4"/>
    </row>
    <row r="48" spans="1:6" ht="12.75" customHeight="1">
      <c r="A48" s="14"/>
      <c r="B48" s="16"/>
      <c r="C48" s="4"/>
      <c r="D48" s="1"/>
      <c r="E48" s="4"/>
      <c r="F48" s="4"/>
    </row>
    <row r="49" spans="1:6" ht="12.75" customHeight="1">
      <c r="A49" s="14"/>
      <c r="B49" s="16"/>
      <c r="C49" s="4"/>
      <c r="D49" s="1"/>
      <c r="E49" s="4"/>
      <c r="F49" s="4"/>
    </row>
    <row r="50" spans="1:6" ht="12.75" customHeight="1">
      <c r="A50" s="14"/>
      <c r="B50" s="16"/>
      <c r="C50" s="4"/>
      <c r="D50" s="1"/>
      <c r="E50" s="4"/>
      <c r="F50" s="4"/>
    </row>
    <row r="51" spans="1:6" ht="12.75" customHeight="1">
      <c r="A51" s="14"/>
      <c r="B51" s="16"/>
      <c r="C51" s="4"/>
      <c r="D51" s="1"/>
      <c r="E51" s="4"/>
      <c r="F51" s="4"/>
    </row>
    <row r="52" spans="1:6" ht="12.75" customHeight="1">
      <c r="A52" s="14"/>
      <c r="B52" s="16"/>
      <c r="C52" s="4"/>
      <c r="D52" s="1"/>
      <c r="E52" s="4"/>
      <c r="F52" s="4"/>
    </row>
    <row r="53" spans="1:6" ht="12.75" customHeight="1">
      <c r="A53" s="14"/>
      <c r="B53" s="16"/>
      <c r="C53" s="4"/>
      <c r="D53" s="1"/>
      <c r="E53" s="4"/>
      <c r="F53" s="4"/>
    </row>
    <row r="54" spans="1:6" ht="12.75" customHeight="1">
      <c r="A54" s="14"/>
      <c r="B54" s="16"/>
      <c r="C54" s="4"/>
      <c r="D54" s="1"/>
      <c r="E54" s="4"/>
      <c r="F54" s="4"/>
    </row>
    <row r="55" spans="1:6" ht="12.75" customHeight="1">
      <c r="A55" s="14"/>
      <c r="B55" s="16"/>
      <c r="C55" s="4"/>
      <c r="D55" s="1"/>
      <c r="E55" s="4"/>
      <c r="F55" s="4"/>
    </row>
    <row r="56" spans="1:6" ht="12.75" customHeight="1">
      <c r="A56" s="14"/>
      <c r="B56" s="16"/>
      <c r="C56" s="4"/>
      <c r="D56" s="1"/>
      <c r="E56" s="4"/>
      <c r="F56" s="4"/>
    </row>
    <row r="57" spans="1:6" ht="12.75" customHeight="1">
      <c r="A57" s="14"/>
      <c r="B57" s="16"/>
      <c r="C57" s="4"/>
      <c r="D57" s="1"/>
      <c r="E57" s="4"/>
      <c r="F57" s="4"/>
    </row>
    <row r="58" spans="1:6" ht="12.75" customHeight="1">
      <c r="A58" s="14"/>
      <c r="B58" s="16"/>
      <c r="C58" s="4"/>
      <c r="D58" s="1"/>
      <c r="E58" s="4"/>
      <c r="F58" s="4"/>
    </row>
    <row r="59" spans="1:6" ht="12.75" customHeight="1">
      <c r="A59" s="14"/>
      <c r="B59" s="16"/>
      <c r="C59" s="4"/>
      <c r="D59" s="1"/>
      <c r="E59" s="4"/>
      <c r="F59" s="4"/>
    </row>
    <row r="60" spans="1:6" ht="12.75" customHeight="1">
      <c r="A60" s="14"/>
      <c r="B60" s="16"/>
      <c r="C60" s="4"/>
      <c r="D60" s="1"/>
      <c r="E60" s="4"/>
      <c r="F60" s="4"/>
    </row>
    <row r="61" spans="1:6" ht="12.75" customHeight="1">
      <c r="A61" s="14"/>
      <c r="B61" s="16"/>
      <c r="C61" s="4"/>
      <c r="D61" s="1"/>
      <c r="E61" s="4"/>
      <c r="F61" s="4"/>
    </row>
    <row r="62" spans="1:6" ht="12.75" customHeight="1">
      <c r="A62" s="14"/>
      <c r="B62" s="16"/>
      <c r="C62" s="4"/>
      <c r="D62" s="1"/>
      <c r="E62" s="4"/>
      <c r="F62" s="4"/>
    </row>
    <row r="63" spans="1:6" ht="12.75" customHeight="1">
      <c r="A63" s="14"/>
      <c r="B63" s="16"/>
      <c r="C63" s="4"/>
      <c r="D63" s="1"/>
      <c r="E63" s="4"/>
      <c r="F63" s="4"/>
    </row>
    <row r="64" spans="1:6" ht="12.75" customHeight="1">
      <c r="A64" s="14"/>
      <c r="B64" s="16"/>
      <c r="C64" s="4"/>
      <c r="D64" s="1"/>
      <c r="E64" s="4"/>
      <c r="F64" s="4"/>
    </row>
    <row r="65" spans="1:4" s="4" customFormat="1" ht="12.75" customHeight="1">
      <c r="A65" s="14"/>
      <c r="B65" s="16"/>
      <c r="D65" s="1"/>
    </row>
    <row r="66" spans="1:4" s="4" customFormat="1" ht="12.75" customHeight="1">
      <c r="A66" s="14"/>
      <c r="B66" s="16"/>
      <c r="D66" s="1"/>
    </row>
    <row r="67" spans="1:4" s="4" customFormat="1" ht="12.75" customHeight="1">
      <c r="A67" s="14"/>
      <c r="B67" s="16"/>
      <c r="D67" s="1"/>
    </row>
    <row r="68" spans="1:4" s="4" customFormat="1" ht="12.75" customHeight="1">
      <c r="A68" s="14"/>
      <c r="B68" s="16"/>
      <c r="D68" s="1"/>
    </row>
    <row r="69" spans="1:4" s="4" customFormat="1" ht="12.75" customHeight="1">
      <c r="A69" s="14"/>
      <c r="B69" s="16"/>
      <c r="D69" s="1"/>
    </row>
    <row r="70" spans="1:4" s="4" customFormat="1" ht="12.75" customHeight="1">
      <c r="A70" s="14"/>
      <c r="B70" s="16"/>
      <c r="D70" s="1"/>
    </row>
    <row r="71" spans="1:4" s="4" customFormat="1" ht="12.75" customHeight="1">
      <c r="A71" s="14"/>
      <c r="B71" s="16"/>
      <c r="D71" s="1"/>
    </row>
    <row r="72" spans="1:4" s="4" customFormat="1" ht="12.75" customHeight="1">
      <c r="A72" s="14"/>
      <c r="B72" s="16"/>
      <c r="D72" s="1"/>
    </row>
    <row r="73" spans="1:4" s="4" customFormat="1" ht="12.75" customHeight="1">
      <c r="A73" s="14"/>
      <c r="B73" s="16"/>
      <c r="D73" s="1"/>
    </row>
    <row r="74" spans="1:4" s="4" customFormat="1" ht="12.75" customHeight="1">
      <c r="A74" s="14"/>
      <c r="B74" s="16"/>
      <c r="D74" s="1"/>
    </row>
    <row r="75" spans="1:4" s="4" customFormat="1" ht="12.75" customHeight="1">
      <c r="A75" s="14"/>
      <c r="B75" s="16"/>
      <c r="D75" s="1"/>
    </row>
    <row r="76" spans="1:4" s="4" customFormat="1" ht="12.75" customHeight="1">
      <c r="A76" s="14"/>
      <c r="B76" s="16"/>
      <c r="D76" s="1"/>
    </row>
    <row r="77" spans="1:4" s="4" customFormat="1" ht="12.75" customHeight="1">
      <c r="A77" s="14"/>
      <c r="B77" s="16"/>
      <c r="D77" s="1"/>
    </row>
    <row r="78" spans="1:4" s="4" customFormat="1" ht="12.75" customHeight="1">
      <c r="A78" s="14"/>
      <c r="B78" s="16"/>
      <c r="D78" s="1"/>
    </row>
    <row r="79" ht="19.5"/>
    <row r="80" ht="19.5"/>
  </sheetData>
  <sheetProtection password="DC80" sheet="1" objects="1" scenarios="1"/>
  <hyperlinks>
    <hyperlink ref="D1" location="VERİLER!F125" tooltip="KV Hesabı" display="Kurumlar Vergisi Hesabına Dön"/>
  </hyperlinks>
  <printOptions horizontalCentered="1"/>
  <pageMargins left="0.7480314960629921" right="0.7480314960629921" top="0.7086614173228347" bottom="0.984251968503937" header="0.35433070866141736" footer="0.5118110236220472"/>
  <pageSetup horizontalDpi="600" verticalDpi="600" orientation="portrait" scale="7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Şerif ÖZİŞ</dc:creator>
  <cp:keywords/>
  <dc:description/>
  <cp:lastModifiedBy>CEZO</cp:lastModifiedBy>
  <cp:lastPrinted>2009-04-02T12:48:41Z</cp:lastPrinted>
  <dcterms:created xsi:type="dcterms:W3CDTF">2000-01-11T14:43:17Z</dcterms:created>
  <dcterms:modified xsi:type="dcterms:W3CDTF">2014-03-29T19:48:39Z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